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J21" i="1"/>
  <c r="I21"/>
  <c r="H21"/>
  <c r="G21"/>
  <c r="J16"/>
  <c r="I16"/>
  <c r="H16"/>
  <c r="J15"/>
  <c r="I15"/>
  <c r="H15"/>
  <c r="J14"/>
  <c r="I14"/>
  <c r="H14"/>
  <c r="J13"/>
  <c r="I13"/>
  <c r="H13"/>
  <c r="G16"/>
  <c r="G15"/>
  <c r="G14"/>
  <c r="G13"/>
  <c r="E16"/>
  <c r="E15"/>
  <c r="E14"/>
  <c r="E13"/>
  <c r="D16"/>
  <c r="D15"/>
  <c r="D14"/>
  <c r="J17"/>
  <c r="J18"/>
  <c r="J19"/>
  <c r="J7"/>
  <c r="J12" s="1"/>
  <c r="I7"/>
  <c r="H7"/>
  <c r="J6"/>
  <c r="I6"/>
  <c r="H6"/>
  <c r="J5"/>
  <c r="I5"/>
  <c r="H5"/>
  <c r="J4"/>
  <c r="I4"/>
  <c r="H4"/>
  <c r="G7"/>
  <c r="G12" s="1"/>
  <c r="G6"/>
  <c r="G5"/>
  <c r="G4"/>
  <c r="E7"/>
  <c r="E6"/>
  <c r="E5"/>
  <c r="E4"/>
  <c r="D7"/>
  <c r="D6"/>
  <c r="D5"/>
  <c r="D4"/>
  <c r="J25"/>
  <c r="J26" s="1"/>
  <c r="I25"/>
  <c r="H25"/>
  <c r="J24"/>
  <c r="I24"/>
  <c r="H24"/>
  <c r="J23"/>
  <c r="I23"/>
  <c r="I26"/>
  <c r="H23"/>
  <c r="G25"/>
  <c r="G24"/>
  <c r="G23"/>
  <c r="G26" s="1"/>
  <c r="E25"/>
  <c r="E26" s="1"/>
  <c r="E24"/>
  <c r="E23"/>
  <c r="D25"/>
  <c r="D24"/>
  <c r="D23"/>
  <c r="J20"/>
  <c r="I20"/>
  <c r="H20"/>
  <c r="I19"/>
  <c r="H19"/>
  <c r="I18"/>
  <c r="H18"/>
  <c r="I17"/>
  <c r="H17"/>
  <c r="J22"/>
  <c r="G20"/>
  <c r="G19"/>
  <c r="G18"/>
  <c r="G17"/>
  <c r="G22" s="1"/>
  <c r="E20"/>
  <c r="E19"/>
  <c r="E18"/>
  <c r="E17"/>
  <c r="D20"/>
  <c r="D19"/>
  <c r="D18"/>
  <c r="D17"/>
  <c r="J9"/>
  <c r="I9"/>
  <c r="I12"/>
  <c r="H9"/>
  <c r="J8"/>
  <c r="I8"/>
  <c r="H8"/>
  <c r="G9"/>
  <c r="G8"/>
  <c r="E9"/>
  <c r="E12"/>
  <c r="E8"/>
  <c r="D9"/>
  <c r="D8"/>
  <c r="I22"/>
  <c r="E22"/>
  <c r="H22"/>
  <c r="H26"/>
  <c r="H12"/>
</calcChain>
</file>

<file path=xl/sharedStrings.xml><?xml version="1.0" encoding="utf-8"?>
<sst xmlns="http://schemas.openxmlformats.org/spreadsheetml/2006/main" count="53" uniqueCount="46">
  <si>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</si>
  <si>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</si>
  <si>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</si>
  <si>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</si>
  <si>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</si>
  <si>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</si>
  <si>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</si>
  <si>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</si>
  <si>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</si>
  <si>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</si>
  <si>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</si>
  <si>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</si>
  <si>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</si>
  <si>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</si>
  <si>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</si>
  <si>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</si>
  <si>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</si>
  <si>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</si>
  <si>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</si>
  <si>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</si>
  <si>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</si>
  <si>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</si>
  <si>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</si>
  <si>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</si>
  <si>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</si>
  <si>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</si>
  <si>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</si>
  <si>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1.1-100</t>
  </si>
  <si>
    <t>14.2-35</t>
  </si>
  <si>
    <t>14.1-20</t>
  </si>
  <si>
    <t>14.2-45</t>
  </si>
  <si>
    <t>14.1-30</t>
  </si>
  <si>
    <t>5.6-200</t>
  </si>
  <si>
    <t>Кондитерское изделие (халва) в индивид. упаковке</t>
  </si>
  <si>
    <t>5.8-200</t>
  </si>
  <si>
    <t>9.3-100</t>
  </si>
  <si>
    <t>11.2-30</t>
  </si>
  <si>
    <t>17.1-30</t>
  </si>
  <si>
    <t>9.2-150</t>
  </si>
  <si>
    <t>5.4-200</t>
  </si>
  <si>
    <t>Овощи натуральные соленые (огурцы)</t>
  </si>
  <si>
    <t>2.2-60</t>
  </si>
  <si>
    <t>10.3-200</t>
  </si>
  <si>
    <t>12.7-130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</si>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</sst>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5" fillId="3" borderId="7" xfId="1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64" fontId="6" fillId="0" borderId="7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/>
    <xf numFmtId="2" fontId="8" fillId="4" borderId="10" xfId="0" applyNumberFormat="1" applyFont="1" applyFill="1" applyBorder="1" applyProtection="1">
      <protection locked="0"/>
    </xf>
    <xf numFmtId="164" fontId="6" fillId="4" borderId="7" xfId="1" applyNumberFormat="1" applyFont="1" applyFill="1" applyBorder="1" applyAlignment="1">
      <alignment horizontal="center" vertical="center" wrapText="1"/>
    </xf>
    <xf numFmtId="0" fontId="0" fillId="4" borderId="11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6" fillId="4" borderId="9" xfId="1" applyNumberFormat="1" applyFont="1" applyFill="1" applyBorder="1" applyAlignment="1">
      <alignment horizontal="center" vertical="center" wrapText="1"/>
    </xf>
    <xf numFmtId="2" fontId="9" fillId="4" borderId="9" xfId="0" applyNumberFormat="1" applyFont="1" applyFill="1" applyBorder="1" applyProtection="1">
      <protection locked="0"/>
    </xf>
    <xf numFmtId="164" fontId="6" fillId="4" borderId="9" xfId="1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Protection="1">
      <protection locked="0"/>
    </xf>
    <xf numFmtId="0" fontId="8" fillId="4" borderId="9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4" borderId="15" xfId="0" applyFont="1" applyFill="1" applyBorder="1"/>
    <xf numFmtId="0" fontId="0" fillId="5" borderId="16" xfId="0" applyFill="1" applyBorder="1"/>
    <xf numFmtId="0" fontId="0" fillId="3" borderId="7" xfId="0" applyFill="1" applyBorder="1"/>
    <xf numFmtId="0" fontId="0" fillId="3" borderId="16" xfId="0" applyFill="1" applyBorder="1"/>
    <xf numFmtId="0" fontId="0" fillId="3" borderId="8" xfId="0" applyFill="1" applyBorder="1"/>
    <xf numFmtId="0" fontId="0" fillId="4" borderId="15" xfId="0" applyFill="1" applyBorder="1" applyProtection="1">
      <protection locked="0"/>
    </xf>
    <xf numFmtId="0" fontId="2" fillId="0" borderId="12" xfId="1" applyFont="1" applyFill="1" applyBorder="1" applyAlignment="1">
      <alignment vertical="center" wrapText="1"/>
    </xf>
    <xf numFmtId="2" fontId="8" fillId="4" borderId="7" xfId="0" applyNumberFormat="1" applyFont="1" applyFill="1" applyBorder="1" applyProtection="1">
      <protection locked="0"/>
    </xf>
    <xf numFmtId="0" fontId="0" fillId="6" borderId="16" xfId="0" applyFill="1" applyBorder="1"/>
    <xf numFmtId="0" fontId="0" fillId="6" borderId="7" xfId="0" applyFill="1" applyBorder="1"/>
    <xf numFmtId="0" fontId="0" fillId="6" borderId="7" xfId="0" applyFill="1" applyBorder="1" applyProtection="1">
      <protection locked="0"/>
    </xf>
    <xf numFmtId="2" fontId="6" fillId="4" borderId="7" xfId="1" applyNumberFormat="1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wrapText="1"/>
    </xf>
    <xf numFmtId="2" fontId="0" fillId="7" borderId="16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3" fillId="3" borderId="7" xfId="1" applyFont="1" applyFill="1" applyBorder="1" applyAlignment="1">
      <alignment vertical="center" wrapText="1"/>
    </xf>
    <xf numFmtId="49" fontId="5" fillId="6" borderId="7" xfId="1" applyNumberFormat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left" vertical="center" wrapText="1"/>
    </xf>
    <xf numFmtId="0" fontId="5" fillId="6" borderId="7" xfId="1" applyFont="1" applyFill="1" applyBorder="1" applyAlignment="1">
      <alignment horizontal="center" vertical="center" wrapText="1"/>
    </xf>
    <xf numFmtId="2" fontId="0" fillId="6" borderId="16" xfId="0" applyNumberFormat="1" applyFill="1" applyBorder="1" applyProtection="1">
      <protection locked="0"/>
    </xf>
    <xf numFmtId="164" fontId="5" fillId="6" borderId="7" xfId="1" applyNumberFormat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2" fontId="0" fillId="6" borderId="7" xfId="0" applyNumberFormat="1" applyFill="1" applyBorder="1" applyProtection="1">
      <protection locked="0"/>
    </xf>
    <xf numFmtId="164" fontId="5" fillId="6" borderId="7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2" fillId="6" borderId="7" xfId="1" applyFont="1" applyFill="1" applyBorder="1" applyAlignment="1">
      <alignment vertical="center" wrapText="1"/>
    </xf>
    <xf numFmtId="2" fontId="0" fillId="6" borderId="8" xfId="0" applyNumberFormat="1" applyFill="1" applyBorder="1" applyProtection="1">
      <protection locked="0"/>
    </xf>
    <xf numFmtId="2" fontId="8" fillId="6" borderId="7" xfId="0" applyNumberFormat="1" applyFont="1" applyFill="1" applyBorder="1" applyProtection="1">
      <protection locked="0"/>
    </xf>
    <xf numFmtId="0" fontId="0" fillId="6" borderId="17" xfId="0" applyFill="1" applyBorder="1"/>
    <xf numFmtId="0" fontId="4" fillId="3" borderId="7" xfId="1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vertical="center" wrapText="1"/>
    </xf>
    <xf numFmtId="164" fontId="7" fillId="7" borderId="7" xfId="0" applyNumberFormat="1" applyFont="1" applyFill="1" applyBorder="1" applyAlignment="1">
      <alignment horizontal="center" vertical="center" wrapText="1"/>
    </xf>
    <xf numFmtId="49" fontId="5" fillId="7" borderId="7" xfId="1" applyNumberFormat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vertical="center" wrapText="1"/>
    </xf>
    <xf numFmtId="164" fontId="5" fillId="7" borderId="7" xfId="1" applyNumberFormat="1" applyFont="1" applyFill="1" applyBorder="1" applyAlignment="1">
      <alignment horizontal="center" vertical="center" wrapText="1"/>
    </xf>
    <xf numFmtId="0" fontId="2" fillId="7" borderId="7" xfId="1" applyFont="1" applyFill="1" applyBorder="1" applyAlignment="1">
      <alignment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348.49999999999994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</sheetData>
      <sheetData sheetId="7" refreshError="1">
        <row r="11">
          <cell r="E11" t="str">
            <v>Хлеб ржано-пшеничный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26</v>
      </c>
      <c r="C1" s="75"/>
      <c r="D1" s="76"/>
      <c r="E1" t="s">
        <v>17</v>
      </c>
      <c r="F1" s="8"/>
      <c r="I1" t="s">
        <v>22</v>
      </c>
      <c r="J1" s="7">
        <v>44623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37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15.75">
      <c r="A5" s="2"/>
      <c r="B5" s="37" t="s">
        <v>9</v>
      </c>
      <c r="C5" s="11" t="s">
        <v>38</v>
      </c>
      <c r="D5" s="50" t="str">
        <f>'[1]ЯЙЦО, ТВОРОГ, КАШИ'!$AW$96</f>
        <v>Запеканка из творога</v>
      </c>
      <c r="E5" s="11">
        <f>'[1]ЯЙЦО, ТВОРОГ, КАШИ'!$AW$99</f>
        <v>150</v>
      </c>
      <c r="F5" s="12"/>
      <c r="G5" s="16">
        <f>'[1]ЯЙЦО, ТВОРОГ, КАШИ'!$AY$117</f>
        <v>348.49999999999994</v>
      </c>
      <c r="H5" s="16">
        <f>'[1]ЯЙЦО, ТВОРОГ, КАШИ'!$AS$117</f>
        <v>26.4</v>
      </c>
      <c r="I5" s="16">
        <f>'[1]ЯЙЦО, ТВОРОГ, КАШИ'!$AU$117</f>
        <v>6.1</v>
      </c>
      <c r="J5" s="16">
        <f>'[1]ЯЙЦО, ТВОРОГ, КАШИ'!$AW$117</f>
        <v>47</v>
      </c>
    </row>
    <row r="6" spans="1:10" ht="15.75">
      <c r="A6" s="2"/>
      <c r="B6" s="36" t="s">
        <v>14</v>
      </c>
      <c r="C6" s="9" t="s">
        <v>36</v>
      </c>
      <c r="D6" s="65" t="str">
        <f>[1]СОУСА!$E$55</f>
        <v>Молоко сгущенное</v>
      </c>
      <c r="E6" s="11">
        <f>[1]СОУСА!$E$58</f>
        <v>30</v>
      </c>
      <c r="F6" s="12"/>
      <c r="G6" s="15">
        <f>[1]СОУСА!$G$77</f>
        <v>96</v>
      </c>
      <c r="H6" s="15">
        <f>[1]СОУСА!$A$77</f>
        <v>2.1</v>
      </c>
      <c r="I6" s="15">
        <f>[1]СОУСА!$C$77</f>
        <v>2.5</v>
      </c>
      <c r="J6" s="15">
        <f>[1]СОУСА!$E$77</f>
        <v>16.600000000000001</v>
      </c>
    </row>
    <row r="7" spans="1:10" ht="15.75">
      <c r="A7" s="2"/>
      <c r="B7" s="36" t="s">
        <v>23</v>
      </c>
      <c r="C7" s="9" t="s">
        <v>39</v>
      </c>
      <c r="D7" s="10" t="str">
        <f>[1]НАПИТКИ!$P$132</f>
        <v>Кофейный напиток с молоком</v>
      </c>
      <c r="E7" s="11">
        <f>[1]НАПИТКИ!$P$135</f>
        <v>200</v>
      </c>
      <c r="F7" s="12"/>
      <c r="G7" s="15">
        <f>[1]НАПИТКИ!$R$153</f>
        <v>90.56</v>
      </c>
      <c r="H7" s="15">
        <f>[1]НАПИТКИ!$L$153</f>
        <v>2.7866666666666666</v>
      </c>
      <c r="I7" s="15">
        <f>[1]НАПИТКИ!$N$153</f>
        <v>3.9999999999999994E-2</v>
      </c>
      <c r="J7" s="15">
        <f>[1]НАПИТКИ!$P$153</f>
        <v>19.8</v>
      </c>
    </row>
    <row r="8" spans="1:10" ht="15.75">
      <c r="A8" s="2"/>
      <c r="B8" s="38" t="s">
        <v>18</v>
      </c>
      <c r="C8" s="9" t="s">
        <v>28</v>
      </c>
      <c r="D8" s="10" t="str">
        <f>'[2]ГАСТРОНОМИЯ, ВЫПЕЧКА'!$E$52</f>
        <v>Хлеб пшеничный</v>
      </c>
      <c r="E8" s="11">
        <f>'[2]ГАСТРОНОМИЯ, ВЫПЕЧКА'!$E$54</f>
        <v>35</v>
      </c>
      <c r="F8" s="12"/>
      <c r="G8" s="15">
        <f>'[2]ГАСТРОНОМИЯ, ВЫПЕЧКА'!$G$72</f>
        <v>85</v>
      </c>
      <c r="H8" s="15">
        <f>'[2]ГАСТРОНОМИЯ, ВЫПЕЧКА'!$A$72</f>
        <v>2.8</v>
      </c>
      <c r="I8" s="15">
        <f>'[2]ГАСТРОНОМИЯ, ВЫПЕЧКА'!$C$72</f>
        <v>0.4</v>
      </c>
      <c r="J8" s="15">
        <f>'[2]ГАСТРОНОМИЯ, ВЫПЕЧКА'!$E$72</f>
        <v>17.100000000000001</v>
      </c>
    </row>
    <row r="9" spans="1:10" ht="15.75">
      <c r="A9" s="2"/>
      <c r="B9" s="36" t="s">
        <v>18</v>
      </c>
      <c r="C9" s="9" t="s">
        <v>29</v>
      </c>
      <c r="D9" s="10" t="str">
        <f>'[2]ГАСТРОНОМИЯ, ВЫПЕЧКА'!$E$11</f>
        <v>Хлеб ржано-пшеничный</v>
      </c>
      <c r="E9" s="11">
        <f>'[2]ГАСТРОНОМИЯ, ВЫПЕЧКА'!$E$13</f>
        <v>20</v>
      </c>
      <c r="F9" s="13"/>
      <c r="G9" s="15">
        <f>'[2]ГАСТРОНОМИЯ, ВЫПЕЧКА'!$G$31</f>
        <v>45</v>
      </c>
      <c r="H9" s="15">
        <f>'[2]ГАСТРОНОМИЯ, ВЫПЕЧКА'!$A$31</f>
        <v>1.6</v>
      </c>
      <c r="I9" s="15">
        <f>'[2]ГАСТРОНОМИЯ, ВЫПЕЧКА'!$C$31</f>
        <v>0.7</v>
      </c>
      <c r="J9" s="15">
        <f>'[2]ГАСТРОНОМИЯ, ВЫПЕЧКА'!$E$31</f>
        <v>8.4</v>
      </c>
    </row>
    <row r="10" spans="1:10" ht="31.5">
      <c r="A10" s="2"/>
      <c r="B10" s="36"/>
      <c r="C10" s="9"/>
      <c r="D10" s="10" t="s">
        <v>33</v>
      </c>
      <c r="E10" s="11">
        <v>20</v>
      </c>
      <c r="F10" s="13"/>
      <c r="G10" s="15">
        <v>103.2</v>
      </c>
      <c r="H10" s="15">
        <v>2.2999999999999998</v>
      </c>
      <c r="I10" s="15">
        <v>6</v>
      </c>
      <c r="J10" s="15">
        <v>8.1999999999999993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485</v>
      </c>
      <c r="F12" s="18">
        <v>66.81</v>
      </c>
      <c r="G12" s="19">
        <f>SUM(G4:G11)</f>
        <v>879.71</v>
      </c>
      <c r="H12" s="45">
        <f>SUM(H4:H11)</f>
        <v>45.186666666666667</v>
      </c>
      <c r="I12" s="45">
        <f>SUM(I4:I11)</f>
        <v>24.74</v>
      </c>
      <c r="J12" s="45">
        <f>SUM(J4:J11)</f>
        <v>117.16000000000001</v>
      </c>
    </row>
    <row r="13" spans="1:10" ht="15.75">
      <c r="A13" s="2" t="s">
        <v>10</v>
      </c>
      <c r="B13" s="42" t="s">
        <v>11</v>
      </c>
      <c r="C13" s="51" t="s">
        <v>41</v>
      </c>
      <c r="D13" s="52" t="s">
        <v>40</v>
      </c>
      <c r="E13" s="53">
        <f>'[1]ФРУКТЫ, ОВОЩИ'!$E$96</f>
        <v>60</v>
      </c>
      <c r="F13" s="54"/>
      <c r="G13" s="55">
        <f>'[1]ФРУКТЫ, ОВОЩИ'!$G$114</f>
        <v>8</v>
      </c>
      <c r="H13" s="55">
        <f>'[1]ФРУКТЫ, ОВОЩИ'!$A$114</f>
        <v>0.5</v>
      </c>
      <c r="I13" s="55">
        <f>'[1]ФРУКТЫ, ОВОЩИ'!$C$114</f>
        <v>0.1</v>
      </c>
      <c r="J13" s="55">
        <f>'[1]ФРУКТЫ, ОВОЩИ'!$E$114</f>
        <v>1.4</v>
      </c>
    </row>
    <row r="14" spans="1:10" ht="15.75">
      <c r="A14" s="2"/>
      <c r="B14" s="43" t="s">
        <v>12</v>
      </c>
      <c r="C14" s="51" t="s">
        <v>42</v>
      </c>
      <c r="D14" s="56" t="str">
        <f>[1]СУПЫ!$E$92</f>
        <v>Щи из свежей капусты с картофелем</v>
      </c>
      <c r="E14" s="53">
        <f>[1]СУПЫ!$E$95</f>
        <v>200</v>
      </c>
      <c r="F14" s="54"/>
      <c r="G14" s="58">
        <f>[1]СУПЫ!$G$112</f>
        <v>70.599999999999994</v>
      </c>
      <c r="H14" s="58">
        <f>[1]СУПЫ!$A$112</f>
        <v>1.7</v>
      </c>
      <c r="I14" s="58">
        <f>[1]СУПЫ!$C$112</f>
        <v>4.5999999999999996</v>
      </c>
      <c r="J14" s="58">
        <f>[1]СУПЫ!$E$112</f>
        <v>5.8</v>
      </c>
    </row>
    <row r="15" spans="1:10" ht="15.75">
      <c r="A15" s="2"/>
      <c r="B15" s="43" t="s">
        <v>13</v>
      </c>
      <c r="C15" s="59" t="s">
        <v>43</v>
      </c>
      <c r="D15" s="60" t="str">
        <f>'[1]МЯСО, РЫБА'!$E$260</f>
        <v>Печень говяжья по-строгановски</v>
      </c>
      <c r="E15" s="66" t="str">
        <f>'[1]МЯСО, РЫБА'!$E$263</f>
        <v>90/40</v>
      </c>
      <c r="F15" s="57"/>
      <c r="G15" s="58">
        <f>'[1]МЯСО, РЫБА'!$G$279</f>
        <v>295.7</v>
      </c>
      <c r="H15" s="58">
        <f>'[1]МЯСО, РЫБА'!$A$279</f>
        <v>18.100000000000001</v>
      </c>
      <c r="I15" s="58">
        <f>'[1]МЯСО, РЫБА'!$C$279</f>
        <v>16.7</v>
      </c>
      <c r="J15" s="58">
        <f>'[1]МЯСО, РЫБА'!$E$279</f>
        <v>5.82</v>
      </c>
    </row>
    <row r="16" spans="1:10" ht="15.75">
      <c r="A16" s="2"/>
      <c r="B16" s="43" t="s">
        <v>14</v>
      </c>
      <c r="C16" s="51" t="s">
        <v>44</v>
      </c>
      <c r="D16" s="56" t="str">
        <f>[1]ГАРНИРЫ!$E$96</f>
        <v>Картофельное пюре</v>
      </c>
      <c r="E16" s="53">
        <f>[1]ГАРНИРЫ!$E$99</f>
        <v>150</v>
      </c>
      <c r="F16" s="57"/>
      <c r="G16" s="55">
        <f>[1]ГАРНИРЫ!$G$117</f>
        <v>137.19999999999999</v>
      </c>
      <c r="H16" s="55">
        <f>[1]ГАРНИРЫ!$A$117</f>
        <v>2</v>
      </c>
      <c r="I16" s="55">
        <f>[1]ГАРНИРЫ!$C$117</f>
        <v>5</v>
      </c>
      <c r="J16" s="55">
        <f>[1]ГАРНИРЫ!$E$117</f>
        <v>21</v>
      </c>
    </row>
    <row r="17" spans="1:10" ht="15.75">
      <c r="A17" s="2"/>
      <c r="B17" s="43" t="s">
        <v>23</v>
      </c>
      <c r="C17" s="51" t="s">
        <v>34</v>
      </c>
      <c r="D17" s="61" t="str">
        <f>[2]НАПИТКИ!$P$308</f>
        <v>Компот из смеси сухофруктов</v>
      </c>
      <c r="E17" s="53">
        <f>[2]НАПИТКИ!$P$311</f>
        <v>200</v>
      </c>
      <c r="F17" s="57"/>
      <c r="G17" s="55">
        <f>[2]НАПИТКИ!$R$331</f>
        <v>111.73333333333333</v>
      </c>
      <c r="H17" s="55">
        <f>[2]НАПИТКИ!$L$331</f>
        <v>0.48000000000000004</v>
      </c>
      <c r="I17" s="55">
        <f>[2]НАПИТКИ!$N$331</f>
        <v>0</v>
      </c>
      <c r="J17" s="55">
        <f>[2]НАПИТКИ!$P$331</f>
        <v>27.333333333333332</v>
      </c>
    </row>
    <row r="18" spans="1:10" ht="15.75">
      <c r="A18" s="2"/>
      <c r="B18" s="43" t="s">
        <v>19</v>
      </c>
      <c r="C18" s="51" t="s">
        <v>30</v>
      </c>
      <c r="D18" s="61" t="str">
        <f>'[2]ГАСТРОНОМИЯ, ВЫПЕЧКА'!$AA$52</f>
        <v>Хлеб пшеничный</v>
      </c>
      <c r="E18" s="53">
        <f>'[2]ГАСТРОНОМИЯ, ВЫПЕЧКА'!$AA$54</f>
        <v>45</v>
      </c>
      <c r="F18" s="57"/>
      <c r="G18" s="55">
        <f>'[2]ГАСТРОНОМИЯ, ВЫПЕЧКА'!$AC$72</f>
        <v>109.28571428571429</v>
      </c>
      <c r="H18" s="55">
        <f>'[2]ГАСТРОНОМИЯ, ВЫПЕЧКА'!$W$72</f>
        <v>3.5999999999999996</v>
      </c>
      <c r="I18" s="55">
        <f>'[2]ГАСТРОНОМИЯ, ВЫПЕЧКА'!$Y$72</f>
        <v>0.51428571428571423</v>
      </c>
      <c r="J18" s="55">
        <f>'[2]ГАСТРОНОМИЯ, ВЫПЕЧКА'!$AA$72</f>
        <v>21.985714285714288</v>
      </c>
    </row>
    <row r="19" spans="1:10" ht="15.75">
      <c r="A19" s="2"/>
      <c r="B19" s="43" t="s">
        <v>16</v>
      </c>
      <c r="C19" s="51" t="s">
        <v>31</v>
      </c>
      <c r="D19" s="61" t="str">
        <f>'[2]ГАСТРОНОМИЯ, ВЫПЕЧКА'!$AA$11</f>
        <v>Хлеб ржано-пшеничный</v>
      </c>
      <c r="E19" s="53">
        <f>'[2]ГАСТРОНОМИЯ, ВЫПЕЧКА'!$AA$13</f>
        <v>30</v>
      </c>
      <c r="F19" s="57"/>
      <c r="G19" s="55">
        <f>'[2]ГАСТРОНОМИЯ, ВЫПЕЧКА'!$AC$31</f>
        <v>67.5</v>
      </c>
      <c r="H19" s="55">
        <f>'[2]ГАСТРОНОМИЯ, ВЫПЕЧКА'!$W$31</f>
        <v>2.4</v>
      </c>
      <c r="I19" s="55">
        <f>'[2]ГАСТРОНОМИЯ, ВЫПЕЧКА'!$Y$31</f>
        <v>1.05</v>
      </c>
      <c r="J19" s="55">
        <f>'[2]ГАСТРОНОМИЯ, ВЫПЕЧКА'!$AA$31</f>
        <v>12.6</v>
      </c>
    </row>
    <row r="20" spans="1:10" ht="15.75">
      <c r="A20" s="2"/>
      <c r="B20" s="64" t="s">
        <v>15</v>
      </c>
      <c r="C20" s="51" t="s">
        <v>27</v>
      </c>
      <c r="D20" s="61" t="str">
        <f>'[2]ФРУКТЫ, ОВОЩИ'!$P$11</f>
        <v>Фрукты свежие (яблоки)</v>
      </c>
      <c r="E20" s="53">
        <f>'[2]ФРУКТЫ, ОВОЩИ'!$E$14</f>
        <v>100</v>
      </c>
      <c r="F20" s="62"/>
      <c r="G20" s="55">
        <f>'[2]ФРУКТЫ, ОВОЩИ'!$G$27</f>
        <v>45</v>
      </c>
      <c r="H20" s="55">
        <f>'[2]ФРУКТЫ, ОВОЩИ'!$A$27</f>
        <v>0.4</v>
      </c>
      <c r="I20" s="55">
        <f>'[2]ФРУКТЫ, ОВОЩИ'!$C$27</f>
        <v>0.4</v>
      </c>
      <c r="J20" s="55">
        <f>'[2]ФРУКТЫ, ОВОЩИ'!$E$27</f>
        <v>10.4</v>
      </c>
    </row>
    <row r="21" spans="1:10" ht="31.5">
      <c r="A21" s="2"/>
      <c r="B21" s="44"/>
      <c r="C21" s="51"/>
      <c r="D21" s="61" t="s">
        <v>45</v>
      </c>
      <c r="E21" s="53">
        <v>200</v>
      </c>
      <c r="F21" s="63"/>
      <c r="G21" s="55">
        <f>[1]НАПИТКИ!$R$241</f>
        <v>24.888888888888889</v>
      </c>
      <c r="H21" s="55">
        <f>[1]НАПИТКИ!$L$241</f>
        <v>2</v>
      </c>
      <c r="I21" s="55">
        <f>[1]НАПИТКИ!$N$241</f>
        <v>0.16666666666666666</v>
      </c>
      <c r="J21" s="55">
        <f>[1]НАПИТКИ!$P$241</f>
        <v>3.7777777777777777</v>
      </c>
    </row>
    <row r="22" spans="1:10" ht="16.5" thickBot="1">
      <c r="A22" s="2"/>
      <c r="B22" s="39"/>
      <c r="C22" s="23"/>
      <c r="D22" s="40"/>
      <c r="E22" s="14">
        <f>SUM(E13:E21)</f>
        <v>985</v>
      </c>
      <c r="F22" s="41">
        <v>66.81</v>
      </c>
      <c r="G22" s="14">
        <f>SUM(G13:G21)</f>
        <v>869.90793650793648</v>
      </c>
      <c r="H22" s="46">
        <f>SUM(H13:H21)</f>
        <v>31.18</v>
      </c>
      <c r="I22" s="46">
        <f>SUM(I13:I21)</f>
        <v>28.530952380952378</v>
      </c>
      <c r="J22" s="46">
        <f>SUM(J13:J21)</f>
        <v>110.11682539682539</v>
      </c>
    </row>
    <row r="23" spans="1:10" ht="15.75">
      <c r="A23" s="1" t="s">
        <v>24</v>
      </c>
      <c r="B23" s="35" t="s">
        <v>25</v>
      </c>
      <c r="C23" s="67" t="s">
        <v>35</v>
      </c>
      <c r="D23" s="68" t="str">
        <f>'[2]ЯЙЦО, ТВОРОГ, КАШИ'!$E$265</f>
        <v>Сырники из творога</v>
      </c>
      <c r="E23" s="67">
        <f>'[2]ЯЙЦО, ТВОРОГ, КАШИ'!$E$268</f>
        <v>100</v>
      </c>
      <c r="F23" s="47"/>
      <c r="G23" s="69">
        <f>'[2]ЯЙЦО, ТВОРОГ, КАШИ'!$G$287</f>
        <v>191.44444444444446</v>
      </c>
      <c r="H23" s="69">
        <f>'[2]ЯЙЦО, ТВОРОГ, КАШИ'!$A$287</f>
        <v>16.222222222222221</v>
      </c>
      <c r="I23" s="69">
        <f>'[2]ЯЙЦО, ТВОРОГ, КАШИ'!$C$287</f>
        <v>3.4444444444444446</v>
      </c>
      <c r="J23" s="69">
        <f>'[2]ЯЙЦО, ТВОРОГ, КАШИ'!$E$287</f>
        <v>23.777777777777779</v>
      </c>
    </row>
    <row r="24" spans="1:10" ht="15.75">
      <c r="A24" s="2"/>
      <c r="B24" s="35" t="s">
        <v>15</v>
      </c>
      <c r="C24" s="70" t="s">
        <v>36</v>
      </c>
      <c r="D24" s="71" t="str">
        <f>[2]СОУСА!$E$55</f>
        <v>Молоко сгущенное</v>
      </c>
      <c r="E24" s="67">
        <f>[2]СОУСА!$E$58</f>
        <v>30</v>
      </c>
      <c r="F24" s="48"/>
      <c r="G24" s="72">
        <f>[2]СОУСА!$G$77</f>
        <v>96</v>
      </c>
      <c r="H24" s="72">
        <f>[2]СОУСА!$A$77</f>
        <v>2.1</v>
      </c>
      <c r="I24" s="72">
        <f>[2]СОУСА!$C$77</f>
        <v>2.5</v>
      </c>
      <c r="J24" s="72">
        <f>[2]СОУСА!$E$77</f>
        <v>16.600000000000001</v>
      </c>
    </row>
    <row r="25" spans="1:10" ht="16.5" thickBot="1">
      <c r="A25" s="2"/>
      <c r="B25" s="35" t="s">
        <v>23</v>
      </c>
      <c r="C25" s="70" t="s">
        <v>32</v>
      </c>
      <c r="D25" s="73" t="str">
        <f>[2]НАПИТКИ!$P$220</f>
        <v>Сок фруктовый</v>
      </c>
      <c r="E25" s="67">
        <f>[2]НАПИТКИ!$P$223</f>
        <v>200</v>
      </c>
      <c r="F25" s="49"/>
      <c r="G25" s="72">
        <f>[2]НАПИТКИ!$R$241</f>
        <v>24.888888888888889</v>
      </c>
      <c r="H25" s="72">
        <f>[2]НАПИТКИ!$L$241</f>
        <v>2</v>
      </c>
      <c r="I25" s="72">
        <f>[2]НАПИТКИ!$N$241</f>
        <v>0.16666666666666666</v>
      </c>
      <c r="J25" s="72">
        <f>[2]НАПИТКИ!$P$241</f>
        <v>3.7777777777777777</v>
      </c>
    </row>
    <row r="26" spans="1:10" ht="15.75" thickBot="1">
      <c r="A26" s="3"/>
      <c r="B26" s="20"/>
      <c r="C26" s="21"/>
      <c r="D26" s="22"/>
      <c r="E26" s="28">
        <f>SUM(E23:E25)</f>
        <v>330</v>
      </c>
      <c r="F26" s="29">
        <v>33.799999999999997</v>
      </c>
      <c r="G26" s="30">
        <f>SUM(G23:G25)</f>
        <v>312.33333333333337</v>
      </c>
      <c r="H26" s="29">
        <f>SUM(H23:H25)</f>
        <v>20.322222222222223</v>
      </c>
      <c r="I26" s="29">
        <f>SUM(I23:I25)</f>
        <v>6.1111111111111116</v>
      </c>
      <c r="J26" s="31">
        <f>SUM(J23:J25)</f>
        <v>44.155555555555559</v>
      </c>
    </row>
    <row r="27" spans="1:10" ht="15.75" thickBot="1">
      <c r="A27" s="3"/>
      <c r="B27" s="23"/>
      <c r="C27" s="23"/>
      <c r="D27" s="24"/>
      <c r="E27" s="25"/>
      <c r="F27" s="26"/>
      <c r="G27" s="25"/>
      <c r="H27" s="25"/>
      <c r="I27" s="25"/>
      <c r="J27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2022-03-03T09:38:28Z</dcterms:modified>
</cp:coreProperties>
</file>