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E4"/>
  <c r="D4"/>
  <c r="J24" l="1"/>
  <c r="I24"/>
  <c r="H24"/>
  <c r="J23"/>
  <c r="I23"/>
  <c r="H23"/>
  <c r="J22"/>
  <c r="I22"/>
  <c r="H22"/>
  <c r="J21"/>
  <c r="I21"/>
  <c r="H21"/>
  <c r="G24"/>
  <c r="G23"/>
  <c r="G22"/>
  <c r="G21"/>
  <c r="E24"/>
  <c r="E23"/>
  <c r="E22"/>
  <c r="E21"/>
  <c r="D24"/>
  <c r="D23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E17"/>
  <c r="E16"/>
  <c r="E15"/>
  <c r="E14"/>
  <c r="E13"/>
  <c r="E12"/>
  <c r="D18"/>
  <c r="D17"/>
  <c r="D16"/>
  <c r="D15"/>
  <c r="D14"/>
  <c r="D13"/>
  <c r="D12"/>
  <c r="G20" l="1"/>
  <c r="G25"/>
  <c r="H20"/>
  <c r="E25"/>
  <c r="H25"/>
  <c r="I25"/>
  <c r="J25"/>
  <c r="E20"/>
  <c r="J20"/>
  <c r="I20"/>
  <c r="J11" l="1"/>
  <c r="H11"/>
  <c r="E11"/>
  <c r="G11"/>
  <c r="I1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<sst xmlns="http://schemas.openxmlformats.org/spreadsheetml/2006/main" count="56" uniqueCount="47">
  <si>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</si>
  <si>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</si>
  <si>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</si>
  <si>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</si>
  <si>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</si>
  <si>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</si>
  <si>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</si>
  <si>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</si>
  <si>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</si>
  <si>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</si>
  <si>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</si>
  <si>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</si>
  <si>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</si>
  <si>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</si>
  <si>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</si>
  <si>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</si>
  <si>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</si>
  <si>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</si>
  <si>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</si>
  <si>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</si>
  <si>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</si>
  <si>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</si>
  <si>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</si>
  <si>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</si>
  <si>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</si>
  <si>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</si>
  <si>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</si>
  <si>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</si>
  <si>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</si>
  <si>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Слойка с начинкой фруктовой</t>
  </si>
  <si>
    <t>16.5-70</t>
  </si>
  <si>
    <t>3.4-60</t>
  </si>
  <si>
    <t>10.7-200</t>
  </si>
  <si>
    <t>12.10-90</t>
  </si>
  <si>
    <t>13.2-150</t>
  </si>
  <si>
    <t>5.6-200</t>
  </si>
  <si>
    <t>5.1-200</t>
  </si>
  <si>
    <t>выпечка</t>
  </si>
  <si>
    <t>сладкое</t>
  </si>
  <si>
    <t>7.3-150</t>
  </si>
  <si>
    <t>18.1-25</t>
  </si>
  <si>
    <t>Завтрак</t>
  </si>
  <si>
    <t>3.7-60</t>
  </si>
  <si>
    <t>8.1-150</t>
  </si>
  <si>
    <t>фрукты</t>
  </si>
  <si>
    <t>1.1-100</t>
  </si>
  <si>
    <t>булочное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</si>
</sst>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10" fillId="6" borderId="1" xfId="1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2" fontId="11" fillId="6" borderId="13" xfId="0" applyNumberFormat="1" applyFont="1" applyFill="1" applyBorder="1" applyProtection="1">
      <protection locked="0"/>
    </xf>
    <xf numFmtId="164" fontId="10" fillId="6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11" fillId="4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  <row r="330">
          <cell r="A330">
            <v>3.8250000000000002</v>
          </cell>
          <cell r="C330">
            <v>3.375</v>
          </cell>
          <cell r="E330">
            <v>21.824999999999999</v>
          </cell>
          <cell r="G330">
            <v>132.07499999999999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24</v>
      </c>
      <c r="C1" s="67"/>
      <c r="D1" s="68"/>
      <c r="E1" t="s">
        <v>16</v>
      </c>
      <c r="F1" s="8"/>
      <c r="I1" t="s">
        <v>21</v>
      </c>
      <c r="J1" s="7">
        <v>44679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41</v>
      </c>
      <c r="B4" s="41" t="s">
        <v>11</v>
      </c>
      <c r="C4" s="9" t="s">
        <v>42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>
        <v>96.72</v>
      </c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42" t="s">
        <v>9</v>
      </c>
      <c r="C5" s="11" t="s">
        <v>43</v>
      </c>
      <c r="D5" s="63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41" t="s">
        <v>22</v>
      </c>
      <c r="C6" s="9" t="s">
        <v>36</v>
      </c>
      <c r="D6" s="64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41" t="s">
        <v>44</v>
      </c>
      <c r="C7" s="9" t="s">
        <v>45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43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41" t="s">
        <v>17</v>
      </c>
      <c r="C9" s="9" t="s">
        <v>26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2.25" thickBot="1">
      <c r="A10" s="2"/>
      <c r="B10" s="65" t="s">
        <v>46</v>
      </c>
      <c r="C10" s="9" t="s">
        <v>30</v>
      </c>
      <c r="D10" s="10" t="str">
        <f>'[2]ГАСТРОНОМИЯ, ВЫПЕЧКА'!$E$223</f>
        <v>Кондитерское изделие (печенье сахарное)</v>
      </c>
      <c r="E10" s="11">
        <f>'[2]ГАСТРОНОМИЯ, ВЫПЕЧКА'!$E$226</f>
        <v>25</v>
      </c>
      <c r="F10" s="13"/>
      <c r="G10" s="15">
        <f>'[2]ГАСТРОНОМИЯ, ВЫПЕЧКА'!$G$244</f>
        <v>106.2</v>
      </c>
      <c r="H10" s="15">
        <f>'[2]ГАСТРОНОМИЯ, ВЫПЕЧКА'!$A$244</f>
        <v>1.6</v>
      </c>
      <c r="I10" s="15">
        <f>'[2]ГАСТРОНОМИЯ, ВЫПЕЧКА'!$C$244</f>
        <v>3.3</v>
      </c>
      <c r="J10" s="15">
        <f>'[2]ГАСТРОНОМИЯ, ВЫПЕЧКА'!$E$244</f>
        <v>17.2</v>
      </c>
    </row>
    <row r="11" spans="1:10" ht="15.75" thickBot="1">
      <c r="A11" s="3"/>
      <c r="B11" s="39"/>
      <c r="C11" s="17"/>
      <c r="E11" s="37">
        <f ca="1">SUM(E4:E19)</f>
        <v>535</v>
      </c>
      <c r="G11" s="18">
        <f ca="1">SUM(G4:G19)</f>
        <v>758.17777777777769</v>
      </c>
      <c r="H11" s="51">
        <f ca="1">SUM(H4:H19)</f>
        <v>20.515555555555554</v>
      </c>
      <c r="I11" s="51">
        <f ca="1">SUM(I4:I19)</f>
        <v>26.779999999999998</v>
      </c>
      <c r="J11" s="51">
        <f ca="1">SUM(J4:J19)</f>
        <v>107.93333333333335</v>
      </c>
    </row>
    <row r="12" spans="1:10" ht="15.75">
      <c r="A12" s="2" t="s">
        <v>10</v>
      </c>
      <c r="B12" s="47" t="s">
        <v>11</v>
      </c>
      <c r="C12" s="22" t="s">
        <v>31</v>
      </c>
      <c r="D12" s="55" t="str">
        <f>'[1]ФРУКТЫ, ОВОЩИ'!$E$261</f>
        <v>Салат из соленых огурцов с луком</v>
      </c>
      <c r="E12" s="23">
        <f>'[1]ФРУКТЫ, ОВОЩИ'!$E$264</f>
        <v>60</v>
      </c>
      <c r="F12" s="46">
        <v>97.26</v>
      </c>
      <c r="G12" s="24">
        <f>'[1]ФРУКТЫ, ОВОЩИ'!$G$282</f>
        <v>33.200000000000003</v>
      </c>
      <c r="H12" s="24">
        <f>'[1]ФРУКТЫ, ОВОЩИ'!$A$282</f>
        <v>0.5</v>
      </c>
      <c r="I12" s="24">
        <f>'[1]ФРУКТЫ, ОВОЩИ'!$C$282</f>
        <v>2.7</v>
      </c>
      <c r="J12" s="24">
        <f>'[1]ФРУКТЫ, ОВОЩИ'!$E$282</f>
        <v>1.5</v>
      </c>
    </row>
    <row r="13" spans="1:10" ht="15.75">
      <c r="A13" s="2"/>
      <c r="B13" s="48" t="s">
        <v>12</v>
      </c>
      <c r="C13" s="22" t="s">
        <v>32</v>
      </c>
      <c r="D13" s="54" t="str">
        <f>[1]СУПЫ!$E$262</f>
        <v>Суп картофельный с бобовыми (горох)</v>
      </c>
      <c r="E13" s="23">
        <f>[1]СУПЫ!$E$265</f>
        <v>200</v>
      </c>
      <c r="F13" s="25"/>
      <c r="G13" s="56">
        <f>[1]СУПЫ!$G$283</f>
        <v>98.9</v>
      </c>
      <c r="H13" s="56">
        <f>[1]СУПЫ!$A$283</f>
        <v>4.5999999999999996</v>
      </c>
      <c r="I13" s="56">
        <f>[1]СУПЫ!$C$283</f>
        <v>3.3</v>
      </c>
      <c r="J13" s="56">
        <f>[1]СУПЫ!$E$283</f>
        <v>12.6</v>
      </c>
    </row>
    <row r="14" spans="1:10" ht="15.75">
      <c r="A14" s="2"/>
      <c r="B14" s="48" t="s">
        <v>13</v>
      </c>
      <c r="C14" s="22" t="s">
        <v>33</v>
      </c>
      <c r="D14" s="53" t="str">
        <f>'[1]МЯСО, РЫБА'!$E$379</f>
        <v>Курица в соусе с томатом</v>
      </c>
      <c r="E14" s="23">
        <f>'[1]МЯСО, РЫБА'!$E$382</f>
        <v>90</v>
      </c>
      <c r="F14" s="25"/>
      <c r="G14" s="26">
        <f>'[1]МЯСО, РЫБА'!$G$398</f>
        <v>225.7</v>
      </c>
      <c r="H14" s="26">
        <f>'[1]МЯСО, РЫБА'!$A$398</f>
        <v>19.38</v>
      </c>
      <c r="I14" s="26">
        <f>'[1]МЯСО, РЫБА'!$C$398</f>
        <v>15.7</v>
      </c>
      <c r="J14" s="26">
        <f>'[1]МЯСО, РЫБА'!$E$398</f>
        <v>1.7</v>
      </c>
    </row>
    <row r="15" spans="1:10" ht="15.75">
      <c r="A15" s="2"/>
      <c r="B15" s="48" t="s">
        <v>14</v>
      </c>
      <c r="C15" s="22" t="s">
        <v>34</v>
      </c>
      <c r="D15" s="54" t="str">
        <f>[1]ГАРНИРЫ!$E$54</f>
        <v>Макаронные изделия отварные</v>
      </c>
      <c r="E15" s="23">
        <f>[1]ГАРНИРЫ!$E$57</f>
        <v>150</v>
      </c>
      <c r="F15" s="25"/>
      <c r="G15" s="24">
        <f>[1]ГАРНИРЫ!$G$74</f>
        <v>187.9</v>
      </c>
      <c r="H15" s="24">
        <f>[1]ГАРНИРЫ!$A$74</f>
        <v>5.5</v>
      </c>
      <c r="I15" s="24">
        <f>[1]ГАРНИРЫ!$C$74</f>
        <v>5.3</v>
      </c>
      <c r="J15" s="24">
        <f>[1]ГАРНИРЫ!$E$74</f>
        <v>31.3</v>
      </c>
    </row>
    <row r="16" spans="1:10" ht="15.75">
      <c r="A16" s="2"/>
      <c r="B16" s="48" t="s">
        <v>22</v>
      </c>
      <c r="C16" s="22" t="s">
        <v>35</v>
      </c>
      <c r="D16" s="57" t="str">
        <f>[1]НАПИТКИ!$P$220</f>
        <v>Сок фруктовый</v>
      </c>
      <c r="E16" s="23">
        <f>[1]НАПИТКИ!$P$223</f>
        <v>200</v>
      </c>
      <c r="F16" s="25"/>
      <c r="G16" s="24">
        <f>[1]НАПИТКИ!$R$241</f>
        <v>24.888888888888889</v>
      </c>
      <c r="H16" s="24">
        <f>[1]НАПИТКИ!$L$241</f>
        <v>2</v>
      </c>
      <c r="I16" s="24">
        <f>[1]НАПИТКИ!$N$241</f>
        <v>0.16666666666666666</v>
      </c>
      <c r="J16" s="24">
        <f>[1]НАПИТКИ!$P$241</f>
        <v>3.7777777777777777</v>
      </c>
    </row>
    <row r="17" spans="1:10" ht="15.75">
      <c r="A17" s="2"/>
      <c r="B17" s="48" t="s">
        <v>18</v>
      </c>
      <c r="C17" s="22" t="s">
        <v>27</v>
      </c>
      <c r="D17" s="57" t="str">
        <f>'[1]ГАСТРОНОМИЯ, ВЫПЕЧКА'!$AA$52</f>
        <v>Хлеб пшеничный</v>
      </c>
      <c r="E17" s="23">
        <f>'[1]ГАСТРОНОМИЯ, ВЫПЕЧКА'!$AA$54</f>
        <v>45</v>
      </c>
      <c r="F17" s="25"/>
      <c r="G17" s="24">
        <f>'[1]ГАСТРОНОМИЯ, ВЫПЕЧКА'!$AC$72</f>
        <v>109.28571428571429</v>
      </c>
      <c r="H17" s="24">
        <f>'[1]ГАСТРОНОМИЯ, ВЫПЕЧКА'!$W$72</f>
        <v>3.5999999999999996</v>
      </c>
      <c r="I17" s="24">
        <f>'[1]ГАСТРОНОМИЯ, ВЫПЕЧКА'!$Y$72</f>
        <v>0.51428571428571423</v>
      </c>
      <c r="J17" s="24">
        <f>'[1]ГАСТРОНОМИЯ, ВЫПЕЧКА'!$AA$72</f>
        <v>21.985714285714288</v>
      </c>
    </row>
    <row r="18" spans="1:10" ht="15.75">
      <c r="A18" s="2"/>
      <c r="B18" s="49" t="s">
        <v>15</v>
      </c>
      <c r="C18" s="22" t="s">
        <v>28</v>
      </c>
      <c r="D18" s="5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7"/>
      <c r="G18" s="24">
        <f>'[1]ГАСТРОНОМИЯ, ВЫПЕЧКА'!$AC$31</f>
        <v>67.5</v>
      </c>
      <c r="H18" s="24">
        <f>'[1]ГАСТРОНОМИЯ, ВЫПЕЧКА'!$W$31</f>
        <v>2.4</v>
      </c>
      <c r="I18" s="24">
        <f>'[1]ГАСТРОНОМИЯ, ВЫПЕЧКА'!$Y$31</f>
        <v>1.05</v>
      </c>
      <c r="J18" s="24">
        <f>'[1]ГАСТРОНОМИЯ, ВЫПЕЧКА'!$AA$31</f>
        <v>12.6</v>
      </c>
    </row>
    <row r="19" spans="1:10" ht="15.75">
      <c r="A19" s="2"/>
      <c r="B19" s="48" t="s">
        <v>37</v>
      </c>
      <c r="C19" s="59" t="s">
        <v>30</v>
      </c>
      <c r="D19" s="54" t="s">
        <v>29</v>
      </c>
      <c r="E19" s="60">
        <v>70</v>
      </c>
      <c r="F19" s="61"/>
      <c r="G19" s="62">
        <v>217</v>
      </c>
      <c r="H19" s="62">
        <v>3.5</v>
      </c>
      <c r="I19" s="62">
        <v>9.8000000000000007</v>
      </c>
      <c r="J19" s="62">
        <v>28.7</v>
      </c>
    </row>
    <row r="20" spans="1:10" ht="16.5" thickBot="1">
      <c r="A20" s="2"/>
      <c r="B20" s="44"/>
      <c r="C20" s="28"/>
      <c r="D20" s="45"/>
      <c r="E20" s="14">
        <f>SUM(E12:E19)</f>
        <v>845</v>
      </c>
      <c r="G20" s="14">
        <f>SUM(G12:G19)</f>
        <v>964.37460317460329</v>
      </c>
      <c r="H20" s="52">
        <f>SUM(H12:H19)</f>
        <v>41.48</v>
      </c>
      <c r="I20" s="52">
        <f>SUM(I12:I19)</f>
        <v>38.530952380952385</v>
      </c>
      <c r="J20" s="52">
        <f>SUM(J12:J19)</f>
        <v>114.16349206349206</v>
      </c>
    </row>
    <row r="21" spans="1:10" ht="15.75">
      <c r="A21" s="1" t="s">
        <v>23</v>
      </c>
      <c r="B21" s="40" t="s">
        <v>9</v>
      </c>
      <c r="C21" s="23" t="s">
        <v>39</v>
      </c>
      <c r="D21" s="53" t="str">
        <f>'[2]ЯЙЦО, ТВОРОГ, КАШИ'!$E$309</f>
        <v>Каша рисовая молочная жидкая</v>
      </c>
      <c r="E21" s="23">
        <f>'[2]ЯЙЦО, ТВОРОГ, КАШИ'!$E$312</f>
        <v>150</v>
      </c>
      <c r="F21" s="50">
        <v>82.54</v>
      </c>
      <c r="G21" s="26">
        <f>'[2]ЯЙЦО, ТВОРОГ, КАШИ'!$G$330</f>
        <v>132.07499999999999</v>
      </c>
      <c r="H21" s="26">
        <f>'[2]ЯЙЦО, ТВОРОГ, КАШИ'!$A$330</f>
        <v>3.8250000000000002</v>
      </c>
      <c r="I21" s="26">
        <f>'[2]ЯЙЦО, ТВОРОГ, КАШИ'!$C$330</f>
        <v>3.375</v>
      </c>
      <c r="J21" s="26">
        <f>'[2]ЯЙЦО, ТВОРОГ, КАШИ'!$E$330</f>
        <v>21.824999999999999</v>
      </c>
    </row>
    <row r="22" spans="1:10" ht="31.5">
      <c r="A22" s="2"/>
      <c r="B22" s="40" t="s">
        <v>38</v>
      </c>
      <c r="C22" s="22" t="s">
        <v>40</v>
      </c>
      <c r="D22" s="57" t="str">
        <f>'[2]ГАСТРОНОМИЯ, ВЫПЕЧКА'!$E$223</f>
        <v>Кондитерское изделие (печенье сахарное)</v>
      </c>
      <c r="E22" s="23">
        <f>'[2]ГАСТРОНОМИЯ, ВЫПЕЧКА'!$E$226</f>
        <v>25</v>
      </c>
      <c r="F22" s="25"/>
      <c r="G22" s="24">
        <f>'[2]ГАСТРОНОМИЯ, ВЫПЕЧКА'!$G$244</f>
        <v>106.2</v>
      </c>
      <c r="H22" s="24">
        <f>'[2]ГАСТРОНОМИЯ, ВЫПЕЧКА'!$A$244</f>
        <v>1.6</v>
      </c>
      <c r="I22" s="24">
        <f>'[2]ГАСТРОНОМИЯ, ВЫПЕЧКА'!$C$244</f>
        <v>3.3</v>
      </c>
      <c r="J22" s="24">
        <f>'[2]ГАСТРОНОМИЯ, ВЫПЕЧКА'!$E$244</f>
        <v>17.2</v>
      </c>
    </row>
    <row r="23" spans="1:10" ht="15.75">
      <c r="A23" s="2"/>
      <c r="B23" s="40" t="s">
        <v>22</v>
      </c>
      <c r="C23" s="22" t="s">
        <v>36</v>
      </c>
      <c r="D23" s="54" t="str">
        <f>[2]НАПИТКИ!$P$11</f>
        <v>Чай с сахаром</v>
      </c>
      <c r="E23" s="23">
        <f>[2]НАПИТКИ!$P$14</f>
        <v>200</v>
      </c>
      <c r="F23" s="27"/>
      <c r="G23" s="24">
        <f>[2]НАПИТКИ!$R$29</f>
        <v>62.239999999999995</v>
      </c>
      <c r="H23" s="24">
        <f>[2]НАПИТКИ!$L$29</f>
        <v>0.15999999999999998</v>
      </c>
      <c r="I23" s="24">
        <f>[2]НАПИТКИ!$N$29</f>
        <v>0</v>
      </c>
      <c r="J23" s="24">
        <f>[2]НАПИТКИ!$P$29</f>
        <v>15.440000000000001</v>
      </c>
    </row>
    <row r="24" spans="1:10" ht="16.5" thickBot="1">
      <c r="A24" s="2"/>
      <c r="B24" s="58" t="s">
        <v>18</v>
      </c>
      <c r="C24" s="22" t="s">
        <v>25</v>
      </c>
      <c r="D24" s="57" t="str">
        <f>'[2]ГАСТРОНОМИЯ, ВЫПЕЧКА'!$E$52</f>
        <v>Хлеб пшеничный</v>
      </c>
      <c r="E24" s="23">
        <f>'[2]ГАСТРОНОМИЯ, ВЫПЕЧКА'!$E$54</f>
        <v>35</v>
      </c>
      <c r="F24" s="27"/>
      <c r="G24" s="24">
        <f>'[2]ГАСТРОНОМИЯ, ВЫПЕЧКА'!$G$72</f>
        <v>85</v>
      </c>
      <c r="H24" s="24">
        <f>'[2]ГАСТРОНОМИЯ, ВЫПЕЧКА'!$A$72</f>
        <v>2.8</v>
      </c>
      <c r="I24" s="24">
        <f>'[2]ГАСТРОНОМИЯ, ВЫПЕЧКА'!$C$72</f>
        <v>0.4</v>
      </c>
      <c r="J24" s="24">
        <f>'[2]ГАСТРОНОМИЯ, ВЫПЕЧКА'!$E$72</f>
        <v>17.100000000000001</v>
      </c>
    </row>
    <row r="25" spans="1:10" ht="15.75" thickBot="1">
      <c r="A25" s="3"/>
      <c r="B25" s="19"/>
      <c r="C25" s="20"/>
      <c r="D25" s="21"/>
      <c r="E25" s="33">
        <f>SUM(E21:E24)</f>
        <v>410</v>
      </c>
      <c r="F25" s="34"/>
      <c r="G25" s="35">
        <f>SUM(G21:G24)</f>
        <v>385.51499999999999</v>
      </c>
      <c r="H25" s="34">
        <f>SUM(H21:H24)</f>
        <v>8.3850000000000016</v>
      </c>
      <c r="I25" s="34">
        <f>SUM(I21:I24)</f>
        <v>7.0750000000000002</v>
      </c>
      <c r="J25" s="36">
        <f>SUM(J21:J24)</f>
        <v>71.564999999999998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2022-05-03T17:05:43Z</dcterms:modified>
</cp:coreProperties>
</file>