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12"/>
  <c r="J21" l="1"/>
  <c r="I21"/>
  <c r="H21"/>
  <c r="G21"/>
  <c r="E21"/>
  <c r="D21"/>
  <c r="I18"/>
  <c r="J16"/>
  <c r="I16"/>
  <c r="H16"/>
  <c r="J15"/>
  <c r="I15"/>
  <c r="H15"/>
  <c r="J14"/>
  <c r="I14"/>
  <c r="H14"/>
  <c r="J13"/>
  <c r="I13"/>
  <c r="H13"/>
  <c r="H12"/>
  <c r="G16"/>
  <c r="G15"/>
  <c r="G14"/>
  <c r="G13"/>
  <c r="E18"/>
  <c r="E17"/>
  <c r="E16"/>
  <c r="E15"/>
  <c r="E14"/>
  <c r="E13"/>
  <c r="D18"/>
  <c r="D17"/>
  <c r="D16"/>
  <c r="D15"/>
  <c r="D14"/>
  <c r="D13"/>
  <c r="J9"/>
  <c r="I9"/>
  <c r="H9"/>
  <c r="J8"/>
  <c r="I8"/>
  <c r="H8"/>
  <c r="J7"/>
  <c r="I7"/>
  <c r="H7"/>
  <c r="J6"/>
  <c r="I6"/>
  <c r="H6"/>
  <c r="I5"/>
  <c r="H5"/>
  <c r="J4"/>
  <c r="I4"/>
  <c r="H4"/>
  <c r="G9"/>
  <c r="G8"/>
  <c r="G7"/>
  <c r="G6"/>
  <c r="G4"/>
  <c r="E23" l="1"/>
  <c r="E20"/>
  <c r="H20"/>
  <c r="E9"/>
  <c r="E8"/>
  <c r="E7"/>
  <c r="E6"/>
  <c r="E5"/>
  <c r="D9"/>
  <c r="D8"/>
  <c r="D7"/>
  <c r="D6"/>
  <c r="D5"/>
  <c r="D4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<sst xmlns="http://schemas.openxmlformats.org/spreadsheetml/2006/main" count="49" uniqueCount="47">
  <si>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</si>
  <si>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</si>
  <si>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</si>
  <si>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</si>
  <si>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</si>
  <si>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</si>
  <si>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</si>
  <si>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</si>
  <si>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</si>
  <si>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</si>
  <si>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</si>
  <si>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</si>
  <si>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</si>
  <si>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</si>
  <si>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</si>
  <si>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</si>
  <si>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</si>
  <si>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</si>
  <si>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</si>
  <si>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</si>
  <si>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</si>
  <si>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</si>
  <si>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</si>
  <si>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</si>
  <si>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</si>
  <si>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</si>
  <si>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</si>
  <si>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</si>
  <si>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8.2-1</t>
  </si>
  <si>
    <t>7.1-200</t>
  </si>
  <si>
    <t>5.1-200</t>
  </si>
  <si>
    <t>1.1-100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</si>
  <si>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</si>
  <si>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</si>
  <si>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</si>
  <si>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</si>
  <si>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</si>
  <si>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</si>
  <si>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</si>
  <si>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</si>
  <si>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</si>
  <si>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</si>
  <si>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Йогурт м.д.ж. 2,5% в индивидуальном пластиковом стакане</t>
  </si>
  <si>
    <t>Салат из свежих огурцов</t>
  </si>
  <si>
    <t>16.5-60</t>
  </si>
  <si>
    <t>Слойка с начинкой фруктовой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</si>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</sst>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7" fillId="0" borderId="15" xfId="0" applyFont="1" applyBorder="1"/>
    <xf numFmtId="2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0" xfId="0" applyFill="1" applyBorder="1" applyProtection="1">
      <protection locked="0"/>
    </xf>
    <xf numFmtId="164" fontId="6" fillId="5" borderId="13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Protection="1">
      <protection locked="0"/>
    </xf>
    <xf numFmtId="164" fontId="8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20" xfId="0" applyFont="1" applyFill="1" applyBorder="1"/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4">
          <cell r="E264">
            <v>60</v>
          </cell>
        </row>
        <row r="282">
          <cell r="A282">
            <v>0.5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27</v>
      </c>
      <c r="C1" s="83"/>
      <c r="D1" s="84"/>
      <c r="E1" t="s">
        <v>19</v>
      </c>
      <c r="F1" s="11"/>
      <c r="I1" t="s">
        <v>24</v>
      </c>
      <c r="J1" s="10">
        <v>44851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28</v>
      </c>
      <c r="D4" s="15" t="str">
        <f>'[1]ЯЙЦО, ТВОРОГ, КАШИ'!$E$139</f>
        <v>Яйцо отварное</v>
      </c>
      <c r="E4" s="16">
        <v>50</v>
      </c>
      <c r="F4" s="17">
        <v>95.26</v>
      </c>
      <c r="G4" s="26">
        <f>'[1]ЯЙЦО, ТВОРОГ, КАШИ'!$G$160</f>
        <v>75.2</v>
      </c>
      <c r="H4" s="26">
        <f>'[1]ЯЙЦО, ТВОРОГ, КАШИ'!$A$160</f>
        <v>6.1</v>
      </c>
      <c r="I4" s="26">
        <f>'[1]ЯЙЦО, ТВОРОГ, КАШИ'!$C$160</f>
        <v>5.5</v>
      </c>
      <c r="J4" s="26">
        <f>'[1]ЯЙЦО, ТВОРОГ, КАШИ'!$E$160</f>
        <v>0.3</v>
      </c>
    </row>
    <row r="5" spans="1:10" ht="15.75">
      <c r="A5" s="3"/>
      <c r="B5" s="6" t="s">
        <v>10</v>
      </c>
      <c r="C5" s="16" t="s">
        <v>29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7">
        <v>150.19999999999999</v>
      </c>
      <c r="H5" s="27">
        <f>'[1]ЯЙЦО, ТВОРОГ, КАШИ'!$A$201</f>
        <v>7.1</v>
      </c>
      <c r="I5" s="27">
        <f>'[1]ЯЙЦО, ТВОРОГ, КАШИ'!$C$201</f>
        <v>10.72</v>
      </c>
      <c r="J5" s="27">
        <v>18.899999999999999</v>
      </c>
    </row>
    <row r="6" spans="1:10" ht="15.75">
      <c r="A6" s="3"/>
      <c r="B6" s="13" t="s">
        <v>11</v>
      </c>
      <c r="C6" s="14" t="s">
        <v>30</v>
      </c>
      <c r="D6" s="20" t="str">
        <f>[1]НАПИТКИ!$P$11</f>
        <v>Чай с сахаром</v>
      </c>
      <c r="E6" s="16">
        <f>[1]НАПИТКИ!$P$14</f>
        <v>200</v>
      </c>
      <c r="F6" s="19"/>
      <c r="G6" s="26">
        <f>[1]НАПИТКИ!$R$29</f>
        <v>62.239999999999995</v>
      </c>
      <c r="H6" s="26">
        <f>[1]НАПИТКИ!$L$29</f>
        <v>0.15999999999999998</v>
      </c>
      <c r="I6" s="26">
        <f>[1]НАПИТКИ!$N$29</f>
        <v>0</v>
      </c>
      <c r="J6" s="26">
        <f>[1]НАПИТКИ!$P$29</f>
        <v>15.440000000000001</v>
      </c>
    </row>
    <row r="7" spans="1:10" ht="15.75">
      <c r="A7" s="3"/>
      <c r="B7" s="13" t="s">
        <v>17</v>
      </c>
      <c r="C7" s="14" t="s">
        <v>31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6">
        <f>'[1]ФРУКТЫ, ОВОЩИ'!$G$27</f>
        <v>45</v>
      </c>
      <c r="H7" s="26">
        <f>'[1]ФРУКТЫ, ОВОЩИ'!$A$27</f>
        <v>0.4</v>
      </c>
      <c r="I7" s="26">
        <f>'[1]ФРУКТЫ, ОВОЩИ'!$C$27</f>
        <v>0.4</v>
      </c>
      <c r="J7" s="26">
        <f>'[1]ФРУКТЫ, ОВОЩИ'!$E$27</f>
        <v>10.4</v>
      </c>
    </row>
    <row r="8" spans="1:10" ht="15.75">
      <c r="A8" s="3"/>
      <c r="B8" s="22" t="s">
        <v>20</v>
      </c>
      <c r="C8" s="23" t="s">
        <v>32</v>
      </c>
      <c r="D8" s="24" t="str">
        <f>'[1]ГАСТРОНОМИЯ, ВЫПЕЧКА'!$E$52</f>
        <v>Хлеб пшеничный</v>
      </c>
      <c r="E8" s="25">
        <f>'[1]ГАСТРОНОМИЯ, ВЫПЕЧКА'!$E$54</f>
        <v>35</v>
      </c>
      <c r="F8" s="21"/>
      <c r="G8" s="26">
        <f>'[1]ГАСТРОНОМИЯ, ВЫПЕЧКА'!$G$72</f>
        <v>85</v>
      </c>
      <c r="H8" s="26">
        <f>'[1]ГАСТРОНОМИЯ, ВЫПЕЧКА'!$A$72</f>
        <v>2.8</v>
      </c>
      <c r="I8" s="26">
        <f>'[1]ГАСТРОНОМИЯ, ВЫПЕЧКА'!$C$72</f>
        <v>0.4</v>
      </c>
      <c r="J8" s="26">
        <f>'[1]ГАСТРОНОМИЯ, ВЫПЕЧКА'!$E$72</f>
        <v>17.100000000000001</v>
      </c>
    </row>
    <row r="9" spans="1:10" ht="15.75">
      <c r="A9" s="3"/>
      <c r="B9" s="22" t="s">
        <v>20</v>
      </c>
      <c r="C9" s="23" t="s">
        <v>33</v>
      </c>
      <c r="D9" s="24" t="str">
        <f>'[1]ГАСТРОНОМИЯ, ВЫПЕЧКА'!$E$11</f>
        <v>Хлеб ржано-пшеничный</v>
      </c>
      <c r="E9" s="25">
        <f>'[1]ГАСТРОНОМИЯ, ВЫПЕЧКА'!$E$13</f>
        <v>20</v>
      </c>
      <c r="F9" s="21"/>
      <c r="G9" s="74">
        <f>'[1]ГАСТРОНОМИЯ, ВЫПЕЧКА'!$G$31</f>
        <v>45</v>
      </c>
      <c r="H9" s="74">
        <f>'[1]ГАСТРОНОМИЯ, ВЫПЕЧКА'!$A$31</f>
        <v>1.6</v>
      </c>
      <c r="I9" s="74">
        <f>'[1]ГАСТРОНОМИЯ, ВЫПЕЧКА'!$C$31</f>
        <v>0.7</v>
      </c>
      <c r="J9" s="74">
        <f>'[1]ГАСТРОНОМИЯ, ВЫПЕЧКА'!$E$31</f>
        <v>8.4</v>
      </c>
    </row>
    <row r="10" spans="1:10">
      <c r="A10" s="3"/>
      <c r="B10" s="1"/>
      <c r="C10" s="1"/>
      <c r="D10" s="79" t="s">
        <v>42</v>
      </c>
      <c r="E10" s="80">
        <v>200</v>
      </c>
      <c r="F10" s="80"/>
      <c r="G10" s="81">
        <v>108</v>
      </c>
      <c r="H10" s="81">
        <v>10</v>
      </c>
      <c r="I10" s="81">
        <v>5</v>
      </c>
      <c r="J10" s="81">
        <v>7</v>
      </c>
    </row>
    <row r="11" spans="1:10" ht="32.25" customHeight="1" thickBot="1">
      <c r="A11" s="4"/>
      <c r="B11" s="75"/>
      <c r="C11" s="76"/>
      <c r="D11" s="76"/>
      <c r="E11" s="77">
        <v>550</v>
      </c>
      <c r="F11" s="70"/>
      <c r="G11" s="78">
        <v>440.6</v>
      </c>
      <c r="H11" s="78">
        <v>15.1</v>
      </c>
      <c r="I11" s="78">
        <v>17.399999999999999</v>
      </c>
      <c r="J11" s="78">
        <v>68.7</v>
      </c>
    </row>
    <row r="12" spans="1:10" ht="15.75">
      <c r="A12" s="3" t="s">
        <v>12</v>
      </c>
      <c r="B12" s="5" t="s">
        <v>13</v>
      </c>
      <c r="C12" s="29" t="s">
        <v>34</v>
      </c>
      <c r="D12" s="30" t="s">
        <v>43</v>
      </c>
      <c r="E12" s="31">
        <f>'[1]ФРУКТЫ, ОВОЩИ'!$E$264</f>
        <v>60</v>
      </c>
      <c r="F12" s="32">
        <v>95.52</v>
      </c>
      <c r="G12" s="33">
        <v>56.3</v>
      </c>
      <c r="H12" s="33">
        <f>'[1]ФРУКТЫ, ОВОЩИ'!$A$282</f>
        <v>0.5</v>
      </c>
      <c r="I12" s="33">
        <v>4.4000000000000004</v>
      </c>
      <c r="J12" s="33">
        <v>1.4</v>
      </c>
    </row>
    <row r="13" spans="1:10" ht="15.75">
      <c r="A13" s="3"/>
      <c r="B13" s="1" t="s">
        <v>14</v>
      </c>
      <c r="C13" s="29" t="s">
        <v>35</v>
      </c>
      <c r="D13" s="34" t="str">
        <f>[1]СУПЫ!$E$176</f>
        <v>Суп из овощей</v>
      </c>
      <c r="E13" s="31">
        <f>[1]СУПЫ!$E$179</f>
        <v>200</v>
      </c>
      <c r="F13" s="35"/>
      <c r="G13" s="36">
        <f>[1]СУПЫ!$G$197</f>
        <v>87.6</v>
      </c>
      <c r="H13" s="36">
        <f>[1]СУПЫ!$A$197</f>
        <v>1.7</v>
      </c>
      <c r="I13" s="36">
        <f>[1]СУПЫ!$C$197</f>
        <v>4.9000000000000004</v>
      </c>
      <c r="J13" s="36">
        <f>[1]СУПЫ!$E$197</f>
        <v>9</v>
      </c>
    </row>
    <row r="14" spans="1:10" ht="15.75">
      <c r="A14" s="3"/>
      <c r="B14" s="1" t="s">
        <v>15</v>
      </c>
      <c r="C14" s="37" t="s">
        <v>36</v>
      </c>
      <c r="D14" s="38" t="str">
        <f>'[1]МЯСО, РЫБА'!$E$52</f>
        <v>Котлеты рыбные любительские</v>
      </c>
      <c r="E14" s="39">
        <f>'[1]МЯСО, РЫБА'!$E$55</f>
        <v>90</v>
      </c>
      <c r="F14" s="35"/>
      <c r="G14" s="36">
        <f>'[1]МЯСО, РЫБА'!$G$71</f>
        <v>151.30000000000001</v>
      </c>
      <c r="H14" s="36">
        <f>'[1]МЯСО, РЫБА'!$A$71</f>
        <v>10.9</v>
      </c>
      <c r="I14" s="36">
        <f>'[1]МЯСО, РЫБА'!$C$71</f>
        <v>8.8000000000000007</v>
      </c>
      <c r="J14" s="36">
        <f>'[1]МЯСО, РЫБА'!$E$71</f>
        <v>7</v>
      </c>
    </row>
    <row r="15" spans="1:10" ht="15.75">
      <c r="A15" s="3"/>
      <c r="B15" s="1" t="s">
        <v>16</v>
      </c>
      <c r="C15" s="29" t="s">
        <v>37</v>
      </c>
      <c r="D15" s="34" t="str">
        <f>[1]ГАРНИРЫ!$E$11</f>
        <v>Рис отварной</v>
      </c>
      <c r="E15" s="31">
        <f>[1]ГАРНИРЫ!$E$14</f>
        <v>150</v>
      </c>
      <c r="F15" s="35"/>
      <c r="G15" s="33">
        <f>[1]ГАРНИРЫ!$G$32</f>
        <v>193.5</v>
      </c>
      <c r="H15" s="33">
        <f>[1]ГАРНИРЫ!$A$32</f>
        <v>3.6</v>
      </c>
      <c r="I15" s="33">
        <f>[1]ГАРНИРЫ!$C$32</f>
        <v>5.09</v>
      </c>
      <c r="J15" s="33">
        <f>[1]ГАРНИРЫ!$E$32</f>
        <v>33.299999999999997</v>
      </c>
    </row>
    <row r="16" spans="1:10" ht="15.75">
      <c r="A16" s="3"/>
      <c r="B16" s="1" t="s">
        <v>25</v>
      </c>
      <c r="C16" s="29" t="s">
        <v>38</v>
      </c>
      <c r="D16" s="40" t="str">
        <f>[1]НАПИТКИ!$P$175</f>
        <v>Напиток из шиповника</v>
      </c>
      <c r="E16" s="31">
        <f>[1]НАПИТКИ!$P$178</f>
        <v>200</v>
      </c>
      <c r="F16" s="35"/>
      <c r="G16" s="41">
        <f>[1]НАПИТКИ!$R$198</f>
        <v>94.933333333333337</v>
      </c>
      <c r="H16" s="41">
        <f>[1]НАПИТКИ!$L$198</f>
        <v>0.67999999999999994</v>
      </c>
      <c r="I16" s="41">
        <f>[1]НАПИТКИ!$N$198</f>
        <v>0</v>
      </c>
      <c r="J16" s="41">
        <f>[1]НАПИТКИ!$P$198</f>
        <v>23.066666666666666</v>
      </c>
    </row>
    <row r="17" spans="1:10" ht="15.75">
      <c r="A17" s="3"/>
      <c r="B17" s="1" t="s">
        <v>21</v>
      </c>
      <c r="C17" s="29" t="s">
        <v>39</v>
      </c>
      <c r="D17" s="40" t="str">
        <f>'[1]ГАСТРОНОМИЯ, ВЫПЕЧКА'!$AA$52</f>
        <v>Хлеб пшеничный</v>
      </c>
      <c r="E17" s="31">
        <f>'[1]ГАСТРОНОМИЯ, ВЫПЕЧКА'!$AA$54</f>
        <v>45</v>
      </c>
      <c r="F17" s="35"/>
      <c r="G17" s="33">
        <v>93.9</v>
      </c>
      <c r="H17" s="33">
        <v>0.4</v>
      </c>
      <c r="I17" s="33">
        <v>0.1</v>
      </c>
      <c r="J17" s="33">
        <v>21.9</v>
      </c>
    </row>
    <row r="18" spans="1:10" ht="15.75">
      <c r="A18" s="3"/>
      <c r="B18" s="28" t="s">
        <v>18</v>
      </c>
      <c r="C18" s="42" t="s">
        <v>40</v>
      </c>
      <c r="D18" s="43" t="str">
        <f>'[1]ГАСТРОНОМИЯ, ВЫПЕЧКА'!$AA$11</f>
        <v>Хлеб ржано-пшеничный</v>
      </c>
      <c r="E18" s="44">
        <f>'[1]ГАСТРОНОМИЯ, ВЫПЕЧКА'!$AA$13</f>
        <v>30</v>
      </c>
      <c r="F18" s="45"/>
      <c r="G18" s="68">
        <v>52.5</v>
      </c>
      <c r="H18" s="68">
        <v>1.5</v>
      </c>
      <c r="I18" s="68">
        <f>'[1]ГАСТРОНОМИЯ, ВЫПЕЧКА'!$Y$31</f>
        <v>1.05</v>
      </c>
      <c r="J18" s="68">
        <v>10.1</v>
      </c>
    </row>
    <row r="19" spans="1:10" ht="15.75">
      <c r="A19" s="3"/>
      <c r="B19" s="1"/>
      <c r="C19" s="29" t="s">
        <v>44</v>
      </c>
      <c r="D19" s="72" t="s">
        <v>45</v>
      </c>
      <c r="E19" s="73">
        <v>60</v>
      </c>
      <c r="F19" s="73"/>
      <c r="G19" s="73">
        <v>117</v>
      </c>
      <c r="H19" s="73">
        <v>0.5</v>
      </c>
      <c r="I19" s="73">
        <v>1.2</v>
      </c>
      <c r="J19" s="73">
        <v>13.6</v>
      </c>
    </row>
    <row r="20" spans="1:10" ht="15.75" thickBot="1">
      <c r="A20" s="3"/>
      <c r="B20" s="67"/>
      <c r="C20" s="54"/>
      <c r="D20" s="55"/>
      <c r="E20" s="69">
        <f>SUM(E12:E16)</f>
        <v>700</v>
      </c>
      <c r="F20" s="70"/>
      <c r="G20" s="71">
        <f>SUM(G12:G18)</f>
        <v>730.0333333333333</v>
      </c>
      <c r="H20" s="71">
        <f>SUM(H12:H18)</f>
        <v>19.28</v>
      </c>
      <c r="I20" s="71">
        <v>24.3</v>
      </c>
      <c r="J20" s="71">
        <v>105.7</v>
      </c>
    </row>
    <row r="21" spans="1:10" ht="16.5" thickBot="1">
      <c r="A21" s="2" t="s">
        <v>26</v>
      </c>
      <c r="B21" s="6" t="s">
        <v>46</v>
      </c>
      <c r="C21" s="49" t="s">
        <v>41</v>
      </c>
      <c r="D21" s="50" t="str">
        <f>'[1]ГАСТРОНОМИЯ, ВЫПЕЧКА'!$E$139</f>
        <v>Шарлотка школьная</v>
      </c>
      <c r="E21" s="51">
        <f>'[1]ГАСТРОНОМИЯ, ВЫПЕЧКА'!$E$142</f>
        <v>100</v>
      </c>
      <c r="F21" s="52"/>
      <c r="G21" s="53">
        <f>'[1]ГАСТРОНОМИЯ, ВЫПЕЧКА'!$G$158</f>
        <v>252.5</v>
      </c>
      <c r="H21" s="53">
        <f>'[1]ГАСТРОНОМИЯ, ВЫПЕЧКА'!$A$158</f>
        <v>4.9000000000000004</v>
      </c>
      <c r="I21" s="53">
        <f>'[1]ГАСТРОНОМИЯ, ВЫПЕЧКА'!$C$158</f>
        <v>7.8</v>
      </c>
      <c r="J21" s="53">
        <f>'[1]ГАСТРОНОМИЯ, ВЫПЕЧКА'!$E$158</f>
        <v>40.700000000000003</v>
      </c>
    </row>
    <row r="22" spans="1:10" ht="15.75" thickBot="1">
      <c r="A22" s="3"/>
      <c r="B22" s="12"/>
      <c r="C22" s="49"/>
      <c r="D22" s="63" t="s">
        <v>42</v>
      </c>
      <c r="E22" s="65">
        <v>200</v>
      </c>
      <c r="F22" s="66"/>
      <c r="G22" s="64">
        <v>108</v>
      </c>
      <c r="H22" s="64">
        <v>10</v>
      </c>
      <c r="I22" s="64">
        <v>5</v>
      </c>
      <c r="J22" s="64">
        <v>7</v>
      </c>
    </row>
    <row r="23" spans="1:10" ht="15.75" thickBot="1">
      <c r="A23" s="4"/>
      <c r="B23" s="46"/>
      <c r="C23" s="47"/>
      <c r="D23" s="48"/>
      <c r="E23" s="59">
        <f>SUM(E21:E22)</f>
        <v>300</v>
      </c>
      <c r="F23" s="60"/>
      <c r="G23" s="61">
        <v>276.2</v>
      </c>
      <c r="H23" s="60">
        <v>12.9</v>
      </c>
      <c r="I23" s="60">
        <v>8.8000000000000007</v>
      </c>
      <c r="J23" s="62">
        <v>32.700000000000003</v>
      </c>
    </row>
    <row r="24" spans="1:10" ht="15.75" thickBot="1">
      <c r="A24" s="4"/>
      <c r="B24" s="54"/>
      <c r="C24" s="54"/>
      <c r="D24" s="55"/>
      <c r="E24" s="56"/>
      <c r="F24" s="57"/>
      <c r="G24" s="56"/>
      <c r="H24" s="56"/>
      <c r="I24" s="56"/>
      <c r="J24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2022-10-16T19:49:28Z</dcterms:modified>
</cp:coreProperties>
</file>