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/>
  <c r="I22"/>
  <c r="J22"/>
  <c r="I18"/>
  <c r="H18"/>
  <c r="J18"/>
  <c r="H10"/>
  <c r="J10"/>
  <c r="F10"/>
  <c r="G10"/>
  <c r="I10"/>
  <c r="E10"/>
  <c r="J21"/>
  <c r="I21"/>
  <c r="H21"/>
  <c r="J20"/>
  <c r="I20"/>
  <c r="H20"/>
  <c r="G21"/>
  <c r="G20"/>
  <c r="E21"/>
  <c r="E20"/>
  <c r="E19"/>
  <c r="D21"/>
  <c r="D20"/>
  <c r="D19"/>
  <c r="J15"/>
  <c r="I15"/>
  <c r="H15"/>
  <c r="J14"/>
  <c r="I14"/>
  <c r="H14"/>
  <c r="J12"/>
  <c r="H12"/>
  <c r="G15"/>
  <c r="G12"/>
  <c r="E17"/>
  <c r="E16"/>
  <c r="E15"/>
  <c r="E14"/>
  <c r="E12"/>
  <c r="E11"/>
  <c r="D17"/>
  <c r="D16"/>
  <c r="D15"/>
  <c r="D14"/>
  <c r="D12"/>
  <c r="I6"/>
  <c r="E9"/>
  <c r="E8"/>
  <c r="E6"/>
  <c r="E5"/>
  <c r="E4"/>
  <c r="D9"/>
  <c r="D8"/>
  <c r="D6"/>
  <c r="D4"/>
  <c r="G22" l="1"/>
  <c r="E22"/>
  <c r="G18"/>
</calcChain>
</file>

<file path=xl/sharedStrings.xml><?xml version="1.0" encoding="utf-8"?>
<sst xmlns="http://schemas.openxmlformats.org/spreadsheetml/2006/main" count="52" uniqueCount="49">
  <si>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</si>
  <si>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</si>
  <si>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</si>
  <si>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</si>
  <si>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</si>
  <si>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</si>
  <si>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</si>
  <si>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</si>
  <si>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</si>
  <si>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</si>
  <si>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</si>
  <si>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</si>
  <si>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</si>
  <si>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</si>
  <si>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</si>
  <si>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</si>
  <si>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</si>
  <si>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</si>
  <si>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</si>
  <si>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</si>
  <si>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</si>
  <si>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</si>
  <si>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</si>
  <si>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</si>
  <si>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</si>
  <si>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</si>
  <si>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14.2-35</t>
  </si>
  <si>
    <t>14.1-20</t>
  </si>
  <si>
    <t>14.2-45</t>
  </si>
  <si>
    <t>14.1-30</t>
  </si>
  <si>
    <t>13.7-150</t>
  </si>
  <si>
    <t>10.7-200</t>
  </si>
  <si>
    <t>5.2-200</t>
  </si>
  <si>
    <t>5.8-200</t>
  </si>
  <si>
    <t>11.2-30</t>
  </si>
  <si>
    <t>17.1-30</t>
  </si>
  <si>
    <t>7.2-200</t>
  </si>
  <si>
    <t>9.2-100</t>
  </si>
  <si>
    <t>5.5-200</t>
  </si>
  <si>
    <t>блюдо</t>
  </si>
  <si>
    <t>Завтрак</t>
  </si>
  <si>
    <t>Каша овсяная из хлопьев овсяных</t>
  </si>
  <si>
    <t>Фрукты свежие (апельсин)</t>
  </si>
  <si>
    <t>1.1-200</t>
  </si>
  <si>
    <t>Салат из белокачанной капусты с морковью</t>
  </si>
  <si>
    <t>3.1-60</t>
  </si>
  <si>
    <t>12.15-100</t>
  </si>
  <si>
    <t>Рыба, тушенная в томате с овощами</t>
  </si>
  <si>
    <t>50/50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</si>
</sst>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8" xfId="0" applyFill="1" applyBorder="1" applyProtection="1">
      <protection locked="0"/>
    </xf>
    <xf numFmtId="0" fontId="3" fillId="0" borderId="16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19" xfId="0" applyBorder="1"/>
    <xf numFmtId="49" fontId="6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164" fontId="7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9" fillId="3" borderId="15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L96" t="str">
            <v>Запеканка из творога</v>
          </cell>
        </row>
        <row r="99">
          <cell r="AL99">
            <v>100</v>
          </cell>
        </row>
        <row r="226">
          <cell r="E226">
            <v>200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E283">
            <v>12.6</v>
          </cell>
          <cell r="G283">
            <v>98.9</v>
          </cell>
        </row>
      </sheetData>
      <sheetData sheetId="3" refreshError="1"/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N69">
            <v>0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25</v>
      </c>
      <c r="C1" s="68"/>
      <c r="D1" s="69"/>
      <c r="E1" t="s">
        <v>17</v>
      </c>
      <c r="F1" s="8"/>
      <c r="I1" t="s">
        <v>22</v>
      </c>
      <c r="J1" s="7">
        <v>44888</v>
      </c>
    </row>
    <row r="2" spans="1:10" ht="7.5" customHeight="1" thickBot="1"/>
    <row r="3" spans="1:10">
      <c r="A3" s="4" t="s">
        <v>1</v>
      </c>
      <c r="B3" s="30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 t="s">
        <v>40</v>
      </c>
      <c r="B4" s="32"/>
      <c r="C4" s="9" t="s">
        <v>35</v>
      </c>
      <c r="D4" s="10" t="str">
        <f>'[1]ГАСТРОНОМИЯ, ВЫПЕЧКА'!$E$180</f>
        <v>Сыр порционный</v>
      </c>
      <c r="E4" s="11">
        <f>'[1]ГАСТРОНОМИЯ, ВЫПЕЧКА'!$E$183</f>
        <v>30</v>
      </c>
      <c r="F4" s="12">
        <v>95.26</v>
      </c>
      <c r="G4" s="15">
        <v>91</v>
      </c>
      <c r="H4" s="15">
        <v>5.7</v>
      </c>
      <c r="I4" s="15">
        <v>7.5</v>
      </c>
      <c r="J4" s="15">
        <v>0.1</v>
      </c>
    </row>
    <row r="5" spans="1:10" ht="15.75">
      <c r="A5" s="2"/>
      <c r="B5" s="33" t="s">
        <v>9</v>
      </c>
      <c r="C5" s="11" t="s">
        <v>36</v>
      </c>
      <c r="D5" s="40" t="s">
        <v>41</v>
      </c>
      <c r="E5" s="11">
        <f>'[1]ЯЙЦО, ТВОРОГ, КАШИ'!$E$226</f>
        <v>200</v>
      </c>
      <c r="F5" s="12"/>
      <c r="G5" s="16">
        <v>192.6</v>
      </c>
      <c r="H5" s="16">
        <v>6.3</v>
      </c>
      <c r="I5" s="16">
        <v>6</v>
      </c>
      <c r="J5" s="16">
        <v>28.3</v>
      </c>
    </row>
    <row r="6" spans="1:10" ht="15.75">
      <c r="A6" s="2"/>
      <c r="B6" s="32" t="s">
        <v>23</v>
      </c>
      <c r="C6" s="9" t="s">
        <v>32</v>
      </c>
      <c r="D6" s="10" t="str">
        <f>[1]НАПИТКИ!$P$51</f>
        <v>Чай с лимоном</v>
      </c>
      <c r="E6" s="11">
        <f>[1]НАПИТКИ!$P$54</f>
        <v>200</v>
      </c>
      <c r="F6" s="12"/>
      <c r="G6" s="15">
        <v>61.6</v>
      </c>
      <c r="H6" s="15">
        <v>0.1</v>
      </c>
      <c r="I6" s="15">
        <f>[1]НАПИТКИ!$N$69</f>
        <v>0</v>
      </c>
      <c r="J6" s="15">
        <v>15.3</v>
      </c>
    </row>
    <row r="7" spans="1:10" ht="15.75">
      <c r="A7" s="2"/>
      <c r="B7" s="32" t="s">
        <v>15</v>
      </c>
      <c r="C7" s="9" t="s">
        <v>43</v>
      </c>
      <c r="D7" s="10" t="s">
        <v>42</v>
      </c>
      <c r="E7" s="11">
        <v>200</v>
      </c>
      <c r="F7" s="12"/>
      <c r="G7" s="15">
        <v>54</v>
      </c>
      <c r="H7" s="15">
        <v>1.3</v>
      </c>
      <c r="I7" s="15">
        <v>0.3</v>
      </c>
      <c r="J7" s="15">
        <v>12.1</v>
      </c>
    </row>
    <row r="8" spans="1:10" ht="15.75">
      <c r="A8" s="2"/>
      <c r="B8" s="34" t="s">
        <v>18</v>
      </c>
      <c r="C8" s="9" t="s">
        <v>26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3"/>
      <c r="G8" s="15">
        <v>73</v>
      </c>
      <c r="H8" s="15">
        <v>0.3</v>
      </c>
      <c r="I8" s="15">
        <v>0</v>
      </c>
      <c r="J8" s="15">
        <v>17</v>
      </c>
    </row>
    <row r="9" spans="1:10" ht="16.5" thickBot="1">
      <c r="A9" s="2"/>
      <c r="B9" s="32" t="s">
        <v>18</v>
      </c>
      <c r="C9" s="9" t="s">
        <v>27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v>35</v>
      </c>
      <c r="H9" s="15">
        <v>1</v>
      </c>
      <c r="I9" s="15">
        <v>0.7</v>
      </c>
      <c r="J9" s="15">
        <v>6.7</v>
      </c>
    </row>
    <row r="10" spans="1:10" ht="15.75" thickBot="1">
      <c r="A10" s="3"/>
      <c r="B10" s="55"/>
      <c r="C10" s="17"/>
      <c r="D10" s="56"/>
      <c r="E10" s="29">
        <f>E4+E5+E6+E7+E8+E9</f>
        <v>685</v>
      </c>
      <c r="F10" s="29">
        <f t="shared" ref="F10:J10" si="0">F4+F5+F6+F7+F8+F9</f>
        <v>95.26</v>
      </c>
      <c r="G10" s="29">
        <f t="shared" si="0"/>
        <v>507.20000000000005</v>
      </c>
      <c r="H10" s="70">
        <f>H4+H5+H6+H7+H8+H9</f>
        <v>14.700000000000001</v>
      </c>
      <c r="I10" s="29">
        <f t="shared" si="0"/>
        <v>14.5</v>
      </c>
      <c r="J10" s="70">
        <f>J4+J5+J6+J7+J8+J9</f>
        <v>79.500000000000014</v>
      </c>
    </row>
    <row r="11" spans="1:10" ht="31.5">
      <c r="A11" s="2" t="s">
        <v>10</v>
      </c>
      <c r="B11" s="38" t="s">
        <v>11</v>
      </c>
      <c r="C11" s="41" t="s">
        <v>45</v>
      </c>
      <c r="D11" s="42" t="s">
        <v>44</v>
      </c>
      <c r="E11" s="43">
        <f>'[1]ФРУКТЫ, ОВОЩИ'!$E$138</f>
        <v>60</v>
      </c>
      <c r="F11" s="44">
        <v>95.52</v>
      </c>
      <c r="G11" s="45">
        <v>67.2</v>
      </c>
      <c r="H11" s="45">
        <v>0.9</v>
      </c>
      <c r="I11" s="45">
        <v>5.4</v>
      </c>
      <c r="J11" s="45">
        <v>5.7</v>
      </c>
    </row>
    <row r="12" spans="1:10" ht="15.75">
      <c r="A12" s="2"/>
      <c r="B12" s="39" t="s">
        <v>12</v>
      </c>
      <c r="C12" s="41" t="s">
        <v>31</v>
      </c>
      <c r="D12" s="46" t="str">
        <f>[1]СУПЫ!$E$262</f>
        <v>Суп картофельный с бобовыми (горох)</v>
      </c>
      <c r="E12" s="43">
        <f>[1]СУПЫ!$E$265</f>
        <v>200</v>
      </c>
      <c r="F12" s="47"/>
      <c r="G12" s="48">
        <f>[1]СУПЫ!$G$283</f>
        <v>98.9</v>
      </c>
      <c r="H12" s="48">
        <f>[1]СУПЫ!$A$283</f>
        <v>4.5999999999999996</v>
      </c>
      <c r="I12" s="48">
        <v>3.3</v>
      </c>
      <c r="J12" s="48">
        <f>[1]СУПЫ!$E$283</f>
        <v>12.6</v>
      </c>
    </row>
    <row r="13" spans="1:10" ht="15.75">
      <c r="A13" s="2"/>
      <c r="B13" s="39" t="s">
        <v>13</v>
      </c>
      <c r="C13" s="49" t="s">
        <v>46</v>
      </c>
      <c r="D13" s="50" t="s">
        <v>47</v>
      </c>
      <c r="E13" s="54" t="s">
        <v>48</v>
      </c>
      <c r="F13" s="47"/>
      <c r="G13" s="48">
        <v>99.7</v>
      </c>
      <c r="H13" s="48">
        <v>8.1999999999999993</v>
      </c>
      <c r="I13" s="48">
        <v>5.7</v>
      </c>
      <c r="J13" s="48">
        <v>3.8</v>
      </c>
    </row>
    <row r="14" spans="1:10" ht="15.75">
      <c r="A14" s="2"/>
      <c r="B14" s="39" t="s">
        <v>14</v>
      </c>
      <c r="C14" s="49" t="s">
        <v>30</v>
      </c>
      <c r="D14" s="53" t="str">
        <f>[1]ГАРНИРЫ!$E$269</f>
        <v>Картофель отварной</v>
      </c>
      <c r="E14" s="54">
        <f>[1]ГАРНИРЫ!$E$272</f>
        <v>150</v>
      </c>
      <c r="F14" s="47"/>
      <c r="G14" s="48">
        <v>153</v>
      </c>
      <c r="H14" s="48">
        <f>[1]ГАРНИРЫ!$A$289</f>
        <v>2.8</v>
      </c>
      <c r="I14" s="48">
        <f>[1]ГАРНИРЫ!$C$289</f>
        <v>4.8</v>
      </c>
      <c r="J14" s="48">
        <f>[1]ГАРНИРЫ!$E$289</f>
        <v>24.6</v>
      </c>
    </row>
    <row r="15" spans="1:10" ht="15.75">
      <c r="A15" s="2"/>
      <c r="B15" s="39" t="s">
        <v>23</v>
      </c>
      <c r="C15" s="41" t="s">
        <v>33</v>
      </c>
      <c r="D15" s="51" t="str">
        <f>[1]НАПИТКИ!$P$308</f>
        <v>Компот из смеси сухофруктов</v>
      </c>
      <c r="E15" s="43">
        <f>[1]НАПИТКИ!$P$311</f>
        <v>200</v>
      </c>
      <c r="F15" s="47"/>
      <c r="G15" s="45">
        <f>[1]НАПИТКИ!$R$331</f>
        <v>111.73333333333333</v>
      </c>
      <c r="H15" s="45">
        <f>[1]НАПИТКИ!$L$331</f>
        <v>0.48000000000000004</v>
      </c>
      <c r="I15" s="45">
        <f>[1]НАПИТКИ!$N$331</f>
        <v>0</v>
      </c>
      <c r="J15" s="45">
        <f>[1]НАПИТКИ!$P$331</f>
        <v>27.333333333333332</v>
      </c>
    </row>
    <row r="16" spans="1:10" ht="15.75">
      <c r="A16" s="2"/>
      <c r="B16" s="39" t="s">
        <v>19</v>
      </c>
      <c r="C16" s="41" t="s">
        <v>28</v>
      </c>
      <c r="D16" s="51" t="str">
        <f>'[1]ГАСТРОНОМИЯ, ВЫПЕЧКА'!$AA$52</f>
        <v>Хлеб пшеничный</v>
      </c>
      <c r="E16" s="43">
        <f>'[1]ГАСТРОНОМИЯ, ВЫПЕЧКА'!$AA$54</f>
        <v>45</v>
      </c>
      <c r="F16" s="47"/>
      <c r="G16" s="45">
        <v>93.9</v>
      </c>
      <c r="H16" s="45">
        <v>0.4</v>
      </c>
      <c r="I16" s="45">
        <v>0.1</v>
      </c>
      <c r="J16" s="45">
        <v>21.9</v>
      </c>
    </row>
    <row r="17" spans="1:10" ht="15.75">
      <c r="A17" s="2"/>
      <c r="B17" s="39" t="s">
        <v>16</v>
      </c>
      <c r="C17" s="41" t="s">
        <v>29</v>
      </c>
      <c r="D17" s="51" t="str">
        <f>'[1]ГАСТРОНОМИЯ, ВЫПЕЧКА'!$AA$11</f>
        <v>Хлеб ржано-пшеничный</v>
      </c>
      <c r="E17" s="43">
        <f>'[1]ГАСТРОНОМИЯ, ВЫПЕЧКА'!$AA$13</f>
        <v>30</v>
      </c>
      <c r="F17" s="52"/>
      <c r="G17" s="45">
        <v>52.5</v>
      </c>
      <c r="H17" s="45">
        <v>1.5</v>
      </c>
      <c r="I17" s="45">
        <v>1.1000000000000001</v>
      </c>
      <c r="J17" s="45">
        <v>10.1</v>
      </c>
    </row>
    <row r="18" spans="1:10" ht="16.5" thickBot="1">
      <c r="A18" s="2"/>
      <c r="B18" s="35"/>
      <c r="C18" s="21"/>
      <c r="D18" s="36"/>
      <c r="E18" s="14">
        <v>710</v>
      </c>
      <c r="F18" s="37"/>
      <c r="G18" s="14">
        <f>SUM(G11:G17)</f>
        <v>676.93333333333328</v>
      </c>
      <c r="H18" s="14">
        <f t="shared" ref="H18:J18" si="1">SUM(H11:H17)</f>
        <v>18.88</v>
      </c>
      <c r="I18" s="14">
        <f>I11+I12+I13+I14+I15+I16+I17</f>
        <v>20.400000000000002</v>
      </c>
      <c r="J18" s="14">
        <f t="shared" si="1"/>
        <v>106.03333333333333</v>
      </c>
    </row>
    <row r="19" spans="1:10" ht="15.75">
      <c r="A19" s="1" t="s">
        <v>24</v>
      </c>
      <c r="B19" s="31" t="s">
        <v>39</v>
      </c>
      <c r="C19" s="59" t="s">
        <v>37</v>
      </c>
      <c r="D19" s="65" t="str">
        <f>'[1]ЯЙЦО, ТВОРОГ, КАШИ'!$AL$96</f>
        <v>Запеканка из творога</v>
      </c>
      <c r="E19" s="59">
        <f>'[1]ЯЙЦО, ТВОРОГ, КАШИ'!$AL$99</f>
        <v>100</v>
      </c>
      <c r="F19" s="60"/>
      <c r="G19" s="64">
        <v>232.4</v>
      </c>
      <c r="H19" s="64">
        <v>17.600000000000001</v>
      </c>
      <c r="I19" s="64">
        <v>4.0999999999999996</v>
      </c>
      <c r="J19" s="64">
        <v>31.3</v>
      </c>
    </row>
    <row r="20" spans="1:10" ht="15.75">
      <c r="A20" s="2"/>
      <c r="B20" s="31"/>
      <c r="C20" s="57" t="s">
        <v>34</v>
      </c>
      <c r="D20" s="66" t="str">
        <f>[1]СОУСА!$E$55</f>
        <v>Молоко сгущенное</v>
      </c>
      <c r="E20" s="59">
        <f>[1]СОУСА!$E$58</f>
        <v>30</v>
      </c>
      <c r="F20" s="62"/>
      <c r="G20" s="61">
        <f>[1]СОУСА!$G$77</f>
        <v>96</v>
      </c>
      <c r="H20" s="61">
        <f>[1]СОУСА!$A$77</f>
        <v>2.1</v>
      </c>
      <c r="I20" s="61">
        <f>[1]СОУСА!$C$77</f>
        <v>2.5</v>
      </c>
      <c r="J20" s="61">
        <f>[1]СОУСА!$E$77</f>
        <v>16.600000000000001</v>
      </c>
    </row>
    <row r="21" spans="1:10" ht="16.5" thickBot="1">
      <c r="A21" s="2"/>
      <c r="B21" s="31" t="s">
        <v>23</v>
      </c>
      <c r="C21" s="57" t="s">
        <v>38</v>
      </c>
      <c r="D21" s="58" t="str">
        <f>[1]НАПИТКИ!$P$175</f>
        <v>Напиток из шиповника</v>
      </c>
      <c r="E21" s="59">
        <f>[1]НАПИТКИ!$P$178</f>
        <v>200</v>
      </c>
      <c r="F21" s="63">
        <v>82.54</v>
      </c>
      <c r="G21" s="64">
        <f>[1]НАПИТКИ!$R$198</f>
        <v>94.933333333333337</v>
      </c>
      <c r="H21" s="64">
        <f>[1]НАПИТКИ!$L$198</f>
        <v>0.67999999999999994</v>
      </c>
      <c r="I21" s="64">
        <f>[1]НАПИТКИ!$N$198</f>
        <v>0</v>
      </c>
      <c r="J21" s="64">
        <f>[1]НАПИТКИ!$P$198</f>
        <v>23.066666666666666</v>
      </c>
    </row>
    <row r="22" spans="1:10" ht="15.75" thickBot="1">
      <c r="A22" s="3"/>
      <c r="B22" s="18"/>
      <c r="C22" s="19"/>
      <c r="D22" s="20"/>
      <c r="E22" s="26">
        <f>SUM(E19:E21)</f>
        <v>330</v>
      </c>
      <c r="F22" s="27"/>
      <c r="G22" s="28">
        <f>SUM(G19:G21)</f>
        <v>423.33333333333331</v>
      </c>
      <c r="H22" s="28">
        <f t="shared" ref="H22:J22" si="2">SUM(H19:H21)</f>
        <v>20.380000000000003</v>
      </c>
      <c r="I22" s="28">
        <f t="shared" si="2"/>
        <v>6.6</v>
      </c>
      <c r="J22" s="28">
        <f t="shared" si="2"/>
        <v>70.966666666666669</v>
      </c>
    </row>
    <row r="23" spans="1:10" ht="15.75" thickBot="1">
      <c r="A23" s="3"/>
      <c r="B23" s="21"/>
      <c r="C23" s="21"/>
      <c r="D23" s="22"/>
      <c r="E23" s="23"/>
      <c r="F23" s="24"/>
      <c r="G23" s="23"/>
      <c r="H23" s="23"/>
      <c r="I23" s="23"/>
      <c r="J23" s="2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2022-11-20T16:59:03Z</dcterms:modified>
</cp:coreProperties>
</file>